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График" sheetId="1" r:id="rId1"/>
    <sheet name="График с суммой" sheetId="2" r:id="rId2"/>
    <sheet name="Таблица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<sst xmlns="http://schemas.openxmlformats.org/spreadsheetml/2006/main" count="22" uniqueCount="21">
  <si>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H(B)</t>
  </si>
  <si>
    <t>H1d</t>
  </si>
  <si>
    <t>Um1</t>
  </si>
  <si>
    <t>B11</t>
  </si>
  <si>
    <t>H11</t>
  </si>
  <si>
    <t>B12</t>
  </si>
  <si>
    <t>H12</t>
  </si>
  <si>
    <t>H21</t>
  </si>
  <si>
    <t>B21</t>
  </si>
  <si>
    <t>Ф2</t>
  </si>
  <si>
    <t>B13</t>
  </si>
  <si>
    <t>Um2</t>
  </si>
  <si>
    <t>H31</t>
  </si>
  <si>
    <t>H3d</t>
  </si>
  <si>
    <t>Um3</t>
  </si>
  <si>
    <t>Ф</t>
  </si>
  <si>
    <t>Um</t>
  </si>
  <si>
    <t>Ф1</t>
  </si>
  <si>
    <t>Ф3</t>
  </si>
  <si>
    <t>Ф1+Ф2</t>
  </si>
  <si>
    <t>Um12+Um3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</si>
</sst>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225"/>
          <c:h val="0.98325"/>
        </c:manualLayout>
      </c:layout>
      <c:scatterChart>
        <c:scatterStyle val="smoothMarker"/>
        <c:varyColors val="0"/>
        <c:ser>
          <c:idx val="0"/>
          <c:order val="0"/>
          <c:tx>
            <c:v>Ф2(Um2)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Таблица!$F$2:$F$211</c:f>
              <c:numCache>
                <c:ptCount val="210"/>
                <c:pt idx="0">
                  <c:v>0</c:v>
                </c:pt>
                <c:pt idx="1">
                  <c:v>0.08750000000000001</c:v>
                </c:pt>
                <c:pt idx="2">
                  <c:v>0.17500000000000002</c:v>
                </c:pt>
                <c:pt idx="3">
                  <c:v>0.2625</c:v>
                </c:pt>
                <c:pt idx="4">
                  <c:v>0.35000000000000003</c:v>
                </c:pt>
                <c:pt idx="5">
                  <c:v>0.4375</c:v>
                </c:pt>
                <c:pt idx="6">
                  <c:v>0.525</c:v>
                </c:pt>
                <c:pt idx="7">
                  <c:v>0.6125</c:v>
                </c:pt>
                <c:pt idx="8">
                  <c:v>0.7000000000000001</c:v>
                </c:pt>
                <c:pt idx="9">
                  <c:v>0.7875</c:v>
                </c:pt>
                <c:pt idx="10">
                  <c:v>0.875</c:v>
                </c:pt>
                <c:pt idx="11">
                  <c:v>0.9625</c:v>
                </c:pt>
                <c:pt idx="12">
                  <c:v>1.05</c:v>
                </c:pt>
                <c:pt idx="13">
                  <c:v>1.1375</c:v>
                </c:pt>
                <c:pt idx="14">
                  <c:v>1.225</c:v>
                </c:pt>
                <c:pt idx="15">
                  <c:v>1.3125</c:v>
                </c:pt>
                <c:pt idx="16">
                  <c:v>1.4000000000000001</c:v>
                </c:pt>
                <c:pt idx="17">
                  <c:v>1.4875</c:v>
                </c:pt>
                <c:pt idx="18">
                  <c:v>1.575</c:v>
                </c:pt>
                <c:pt idx="19">
                  <c:v>1.6625</c:v>
                </c:pt>
                <c:pt idx="20">
                  <c:v>1.75</c:v>
                </c:pt>
                <c:pt idx="21">
                  <c:v>1.8374999999999997</c:v>
                </c:pt>
                <c:pt idx="22">
                  <c:v>1.925</c:v>
                </c:pt>
                <c:pt idx="23">
                  <c:v>2.0125</c:v>
                </c:pt>
                <c:pt idx="24">
                  <c:v>2.1</c:v>
                </c:pt>
                <c:pt idx="25">
                  <c:v>2.1875</c:v>
                </c:pt>
                <c:pt idx="26">
                  <c:v>2.275</c:v>
                </c:pt>
                <c:pt idx="27">
                  <c:v>2.3625000000000003</c:v>
                </c:pt>
                <c:pt idx="28">
                  <c:v>2.45</c:v>
                </c:pt>
                <c:pt idx="29">
                  <c:v>2.5374999999999996</c:v>
                </c:pt>
                <c:pt idx="30">
                  <c:v>2.625</c:v>
                </c:pt>
                <c:pt idx="31">
                  <c:v>2.7125</c:v>
                </c:pt>
                <c:pt idx="32">
                  <c:v>2.8000000000000003</c:v>
                </c:pt>
                <c:pt idx="33">
                  <c:v>2.8875</c:v>
                </c:pt>
                <c:pt idx="34">
                  <c:v>2.975</c:v>
                </c:pt>
                <c:pt idx="35">
                  <c:v>3.0625000000000004</c:v>
                </c:pt>
                <c:pt idx="36">
                  <c:v>3.15</c:v>
                </c:pt>
                <c:pt idx="37">
                  <c:v>3.2374999999999994</c:v>
                </c:pt>
                <c:pt idx="38">
                  <c:v>3.325</c:v>
                </c:pt>
                <c:pt idx="39">
                  <c:v>3.4125</c:v>
                </c:pt>
                <c:pt idx="40">
                  <c:v>3.5</c:v>
                </c:pt>
                <c:pt idx="41">
                  <c:v>3.575</c:v>
                </c:pt>
                <c:pt idx="42">
                  <c:v>3.6500000000000004</c:v>
                </c:pt>
                <c:pt idx="43">
                  <c:v>3.725</c:v>
                </c:pt>
                <c:pt idx="44">
                  <c:v>3.8000000000000003</c:v>
                </c:pt>
                <c:pt idx="45">
                  <c:v>3.875</c:v>
                </c:pt>
                <c:pt idx="46">
                  <c:v>3.95</c:v>
                </c:pt>
                <c:pt idx="47">
                  <c:v>4.025</c:v>
                </c:pt>
                <c:pt idx="48">
                  <c:v>4.1000000000000005</c:v>
                </c:pt>
                <c:pt idx="49">
                  <c:v>4.175</c:v>
                </c:pt>
                <c:pt idx="50">
                  <c:v>4.275</c:v>
                </c:pt>
                <c:pt idx="51">
                  <c:v>4.375</c:v>
                </c:pt>
                <c:pt idx="52">
                  <c:v>4.4750000000000005</c:v>
                </c:pt>
                <c:pt idx="53">
                  <c:v>4.575</c:v>
                </c:pt>
                <c:pt idx="54">
                  <c:v>4.675</c:v>
                </c:pt>
                <c:pt idx="55">
                  <c:v>4.775</c:v>
                </c:pt>
                <c:pt idx="56">
                  <c:v>4.875</c:v>
                </c:pt>
                <c:pt idx="57">
                  <c:v>4.9750000000000005</c:v>
                </c:pt>
                <c:pt idx="58">
                  <c:v>5.075</c:v>
                </c:pt>
                <c:pt idx="59">
                  <c:v>5.175000000000001</c:v>
                </c:pt>
                <c:pt idx="60">
                  <c:v>5.275</c:v>
                </c:pt>
                <c:pt idx="61">
                  <c:v>5.4</c:v>
                </c:pt>
                <c:pt idx="62">
                  <c:v>5.525</c:v>
                </c:pt>
                <c:pt idx="63">
                  <c:v>5.65</c:v>
                </c:pt>
                <c:pt idx="64">
                  <c:v>5.775</c:v>
                </c:pt>
                <c:pt idx="65">
                  <c:v>5.9</c:v>
                </c:pt>
                <c:pt idx="66">
                  <c:v>6.025</c:v>
                </c:pt>
                <c:pt idx="67">
                  <c:v>6.15</c:v>
                </c:pt>
                <c:pt idx="68">
                  <c:v>6.275</c:v>
                </c:pt>
                <c:pt idx="69">
                  <c:v>6.4</c:v>
                </c:pt>
                <c:pt idx="70">
                  <c:v>6.525</c:v>
                </c:pt>
                <c:pt idx="71">
                  <c:v>6.65</c:v>
                </c:pt>
                <c:pt idx="72">
                  <c:v>6.775</c:v>
                </c:pt>
                <c:pt idx="73">
                  <c:v>6.9</c:v>
                </c:pt>
                <c:pt idx="74">
                  <c:v>7.025</c:v>
                </c:pt>
                <c:pt idx="75">
                  <c:v>7.175000000000001</c:v>
                </c:pt>
                <c:pt idx="76">
                  <c:v>7.325</c:v>
                </c:pt>
                <c:pt idx="77">
                  <c:v>7.4750000000000005</c:v>
                </c:pt>
                <c:pt idx="78">
                  <c:v>7.65</c:v>
                </c:pt>
                <c:pt idx="79">
                  <c:v>7.800000000000001</c:v>
                </c:pt>
                <c:pt idx="80">
                  <c:v>7.95</c:v>
                </c:pt>
                <c:pt idx="81">
                  <c:v>8.1</c:v>
                </c:pt>
                <c:pt idx="82">
                  <c:v>8.25</c:v>
                </c:pt>
                <c:pt idx="83">
                  <c:v>8.425</c:v>
                </c:pt>
                <c:pt idx="84">
                  <c:v>8.6</c:v>
                </c:pt>
                <c:pt idx="85">
                  <c:v>8.8</c:v>
                </c:pt>
                <c:pt idx="86">
                  <c:v>9</c:v>
                </c:pt>
                <c:pt idx="87">
                  <c:v>9.225</c:v>
                </c:pt>
                <c:pt idx="88">
                  <c:v>9.450000000000001</c:v>
                </c:pt>
                <c:pt idx="89">
                  <c:v>9.675</c:v>
                </c:pt>
                <c:pt idx="90">
                  <c:v>9.925</c:v>
                </c:pt>
                <c:pt idx="91">
                  <c:v>10.175</c:v>
                </c:pt>
                <c:pt idx="92">
                  <c:v>10.425</c:v>
                </c:pt>
                <c:pt idx="93">
                  <c:v>10.675</c:v>
                </c:pt>
                <c:pt idx="94">
                  <c:v>10.925</c:v>
                </c:pt>
                <c:pt idx="95">
                  <c:v>11.175</c:v>
                </c:pt>
                <c:pt idx="96">
                  <c:v>11.450000000000001</c:v>
                </c:pt>
                <c:pt idx="97">
                  <c:v>11.725000000000001</c:v>
                </c:pt>
                <c:pt idx="98">
                  <c:v>12</c:v>
                </c:pt>
                <c:pt idx="99">
                  <c:v>12.275</c:v>
                </c:pt>
                <c:pt idx="100">
                  <c:v>12.55</c:v>
                </c:pt>
                <c:pt idx="101">
                  <c:v>12.850000000000001</c:v>
                </c:pt>
                <c:pt idx="102">
                  <c:v>13.175</c:v>
                </c:pt>
                <c:pt idx="103">
                  <c:v>13.525</c:v>
                </c:pt>
                <c:pt idx="104">
                  <c:v>13.875</c:v>
                </c:pt>
                <c:pt idx="105">
                  <c:v>14.25</c:v>
                </c:pt>
                <c:pt idx="106">
                  <c:v>14.625</c:v>
                </c:pt>
                <c:pt idx="107">
                  <c:v>15</c:v>
                </c:pt>
                <c:pt idx="108">
                  <c:v>15.375</c:v>
                </c:pt>
                <c:pt idx="109">
                  <c:v>15.775</c:v>
                </c:pt>
                <c:pt idx="110">
                  <c:v>16.175</c:v>
                </c:pt>
                <c:pt idx="111">
                  <c:v>16.6</c:v>
                </c:pt>
                <c:pt idx="112">
                  <c:v>17.05</c:v>
                </c:pt>
                <c:pt idx="113">
                  <c:v>17.525000000000002</c:v>
                </c:pt>
                <c:pt idx="114">
                  <c:v>18</c:v>
                </c:pt>
                <c:pt idx="115">
                  <c:v>18.475</c:v>
                </c:pt>
                <c:pt idx="116">
                  <c:v>18.975</c:v>
                </c:pt>
                <c:pt idx="117">
                  <c:v>19.475</c:v>
                </c:pt>
                <c:pt idx="118">
                  <c:v>20</c:v>
                </c:pt>
                <c:pt idx="119">
                  <c:v>20.525000000000002</c:v>
                </c:pt>
                <c:pt idx="120">
                  <c:v>21.075000000000003</c:v>
                </c:pt>
                <c:pt idx="121">
                  <c:v>21.650000000000002</c:v>
                </c:pt>
                <c:pt idx="122">
                  <c:v>22.275000000000002</c:v>
                </c:pt>
                <c:pt idx="123">
                  <c:v>22.950000000000003</c:v>
                </c:pt>
                <c:pt idx="124">
                  <c:v>23.650000000000002</c:v>
                </c:pt>
                <c:pt idx="125">
                  <c:v>24.400000000000002</c:v>
                </c:pt>
                <c:pt idx="126">
                  <c:v>25.25</c:v>
                </c:pt>
                <c:pt idx="127">
                  <c:v>26</c:v>
                </c:pt>
                <c:pt idx="128">
                  <c:v>26.75</c:v>
                </c:pt>
                <c:pt idx="129">
                  <c:v>27.5</c:v>
                </c:pt>
                <c:pt idx="130">
                  <c:v>28.5</c:v>
                </c:pt>
                <c:pt idx="131">
                  <c:v>29.5</c:v>
                </c:pt>
                <c:pt idx="132">
                  <c:v>30.5</c:v>
                </c:pt>
                <c:pt idx="133">
                  <c:v>31.5</c:v>
                </c:pt>
                <c:pt idx="134">
                  <c:v>32.5</c:v>
                </c:pt>
                <c:pt idx="135">
                  <c:v>33.5</c:v>
                </c:pt>
                <c:pt idx="136">
                  <c:v>34.5</c:v>
                </c:pt>
                <c:pt idx="137">
                  <c:v>35.75</c:v>
                </c:pt>
                <c:pt idx="138">
                  <c:v>37</c:v>
                </c:pt>
                <c:pt idx="139">
                  <c:v>38.25</c:v>
                </c:pt>
                <c:pt idx="140">
                  <c:v>39.5</c:v>
                </c:pt>
                <c:pt idx="141">
                  <c:v>41</c:v>
                </c:pt>
                <c:pt idx="142">
                  <c:v>42.75</c:v>
                </c:pt>
                <c:pt idx="143">
                  <c:v>44.5</c:v>
                </c:pt>
                <c:pt idx="144">
                  <c:v>46.5</c:v>
                </c:pt>
                <c:pt idx="145">
                  <c:v>48.75</c:v>
                </c:pt>
                <c:pt idx="146">
                  <c:v>51.25</c:v>
                </c:pt>
                <c:pt idx="147">
                  <c:v>53.75</c:v>
                </c:pt>
                <c:pt idx="148">
                  <c:v>56.5</c:v>
                </c:pt>
                <c:pt idx="149">
                  <c:v>59.5</c:v>
                </c:pt>
                <c:pt idx="150">
                  <c:v>62.5</c:v>
                </c:pt>
                <c:pt idx="151">
                  <c:v>66</c:v>
                </c:pt>
                <c:pt idx="152">
                  <c:v>69.75</c:v>
                </c:pt>
                <c:pt idx="153">
                  <c:v>73.75</c:v>
                </c:pt>
                <c:pt idx="154">
                  <c:v>77.75</c:v>
                </c:pt>
                <c:pt idx="155">
                  <c:v>82</c:v>
                </c:pt>
                <c:pt idx="156">
                  <c:v>86.5</c:v>
                </c:pt>
                <c:pt idx="157">
                  <c:v>91.5</c:v>
                </c:pt>
                <c:pt idx="158">
                  <c:v>97</c:v>
                </c:pt>
                <c:pt idx="159">
                  <c:v>103</c:v>
                </c:pt>
                <c:pt idx="160">
                  <c:v>109.25</c:v>
                </c:pt>
                <c:pt idx="161">
                  <c:v>115.75</c:v>
                </c:pt>
                <c:pt idx="162">
                  <c:v>122.75</c:v>
                </c:pt>
                <c:pt idx="163">
                  <c:v>130.5</c:v>
                </c:pt>
                <c:pt idx="164">
                  <c:v>138.25</c:v>
                </c:pt>
                <c:pt idx="165">
                  <c:v>147</c:v>
                </c:pt>
                <c:pt idx="166">
                  <c:v>155.75</c:v>
                </c:pt>
                <c:pt idx="167">
                  <c:v>165</c:v>
                </c:pt>
                <c:pt idx="168">
                  <c:v>174.5</c:v>
                </c:pt>
                <c:pt idx="169">
                  <c:v>184.25</c:v>
                </c:pt>
                <c:pt idx="170">
                  <c:v>194.5</c:v>
                </c:pt>
                <c:pt idx="171">
                  <c:v>205</c:v>
                </c:pt>
                <c:pt idx="172">
                  <c:v>215.75</c:v>
                </c:pt>
                <c:pt idx="173">
                  <c:v>226.75</c:v>
                </c:pt>
                <c:pt idx="174">
                  <c:v>240.75</c:v>
                </c:pt>
                <c:pt idx="175">
                  <c:v>252.5</c:v>
                </c:pt>
                <c:pt idx="176">
                  <c:v>265</c:v>
                </c:pt>
                <c:pt idx="177">
                  <c:v>277.5</c:v>
                </c:pt>
                <c:pt idx="178">
                  <c:v>290</c:v>
                </c:pt>
                <c:pt idx="179">
                  <c:v>305</c:v>
                </c:pt>
                <c:pt idx="180">
                  <c:v>320</c:v>
                </c:pt>
                <c:pt idx="181">
                  <c:v>335</c:v>
                </c:pt>
                <c:pt idx="182">
                  <c:v>350</c:v>
                </c:pt>
                <c:pt idx="183">
                  <c:v>365</c:v>
                </c:pt>
                <c:pt idx="184">
                  <c:v>380</c:v>
                </c:pt>
                <c:pt idx="185">
                  <c:v>397.5</c:v>
                </c:pt>
                <c:pt idx="186">
                  <c:v>415</c:v>
                </c:pt>
                <c:pt idx="187">
                  <c:v>432.5</c:v>
                </c:pt>
                <c:pt idx="188">
                  <c:v>450</c:v>
                </c:pt>
                <c:pt idx="189">
                  <c:v>470</c:v>
                </c:pt>
                <c:pt idx="190">
                  <c:v>492.5</c:v>
                </c:pt>
                <c:pt idx="191">
                  <c:v>515</c:v>
                </c:pt>
                <c:pt idx="192">
                  <c:v>540</c:v>
                </c:pt>
                <c:pt idx="193">
                  <c:v>565</c:v>
                </c:pt>
                <c:pt idx="194">
                  <c:v>590</c:v>
                </c:pt>
                <c:pt idx="195">
                  <c:v>615</c:v>
                </c:pt>
                <c:pt idx="196">
                  <c:v>640</c:v>
                </c:pt>
                <c:pt idx="197">
                  <c:v>670</c:v>
                </c:pt>
                <c:pt idx="198">
                  <c:v>705</c:v>
                </c:pt>
                <c:pt idx="199">
                  <c:v>740</c:v>
                </c:pt>
                <c:pt idx="200">
                  <c:v>777.5</c:v>
                </c:pt>
                <c:pt idx="201">
                  <c:v>812.5</c:v>
                </c:pt>
                <c:pt idx="202">
                  <c:v>857.5</c:v>
                </c:pt>
                <c:pt idx="203">
                  <c:v>912.5</c:v>
                </c:pt>
                <c:pt idx="204">
                  <c:v>975</c:v>
                </c:pt>
                <c:pt idx="205">
                  <c:v>1050</c:v>
                </c:pt>
                <c:pt idx="206">
                  <c:v>1137.5</c:v>
                </c:pt>
                <c:pt idx="207">
                  <c:v>1237.5</c:v>
                </c:pt>
                <c:pt idx="208">
                  <c:v>1362.5</c:v>
                </c:pt>
                <c:pt idx="209">
                  <c:v>1487.5</c:v>
                </c:pt>
              </c:numCache>
            </c:numRef>
          </c:xVal>
          <c:yVal>
            <c:numRef>
              <c:f>Таблица!$E$2:$E$211</c:f>
              <c:numCache>
                <c:ptCount val="210"/>
                <c:pt idx="0">
                  <c:v>0</c:v>
                </c:pt>
                <c:pt idx="1">
                  <c:v>2.0000000000000003E-06</c:v>
                </c:pt>
                <c:pt idx="2">
                  <c:v>4.000000000000001E-06</c:v>
                </c:pt>
                <c:pt idx="3">
                  <c:v>6E-06</c:v>
                </c:pt>
                <c:pt idx="4">
                  <c:v>8.000000000000001E-06</c:v>
                </c:pt>
                <c:pt idx="5">
                  <c:v>1E-05</c:v>
                </c:pt>
                <c:pt idx="6">
                  <c:v>1.2E-05</c:v>
                </c:pt>
                <c:pt idx="7">
                  <c:v>1.4000000000000003E-05</c:v>
                </c:pt>
                <c:pt idx="8">
                  <c:v>1.6000000000000003E-05</c:v>
                </c:pt>
                <c:pt idx="9">
                  <c:v>1.8E-05</c:v>
                </c:pt>
                <c:pt idx="10">
                  <c:v>2E-05</c:v>
                </c:pt>
                <c:pt idx="11">
                  <c:v>2.2000000000000003E-05</c:v>
                </c:pt>
                <c:pt idx="12">
                  <c:v>2.4E-05</c:v>
                </c:pt>
                <c:pt idx="13">
                  <c:v>2.6000000000000002E-05</c:v>
                </c:pt>
                <c:pt idx="14">
                  <c:v>2.8000000000000006E-05</c:v>
                </c:pt>
                <c:pt idx="15">
                  <c:v>3.0000000000000004E-05</c:v>
                </c:pt>
                <c:pt idx="16">
                  <c:v>3.2000000000000005E-05</c:v>
                </c:pt>
                <c:pt idx="17">
                  <c:v>3.4000000000000007E-05</c:v>
                </c:pt>
                <c:pt idx="18">
                  <c:v>3.6E-05</c:v>
                </c:pt>
                <c:pt idx="19">
                  <c:v>3.8E-05</c:v>
                </c:pt>
                <c:pt idx="20">
                  <c:v>4E-05</c:v>
                </c:pt>
                <c:pt idx="21">
                  <c:v>4.2000000000000004E-05</c:v>
                </c:pt>
                <c:pt idx="22">
                  <c:v>4.4000000000000006E-05</c:v>
                </c:pt>
                <c:pt idx="23">
                  <c:v>4.600000000000001E-05</c:v>
                </c:pt>
                <c:pt idx="24">
                  <c:v>4.8E-05</c:v>
                </c:pt>
                <c:pt idx="25">
                  <c:v>5E-05</c:v>
                </c:pt>
                <c:pt idx="26">
                  <c:v>5.2000000000000004E-05</c:v>
                </c:pt>
                <c:pt idx="27">
                  <c:v>5.4000000000000005E-05</c:v>
                </c:pt>
                <c:pt idx="28">
                  <c:v>5.600000000000001E-05</c:v>
                </c:pt>
                <c:pt idx="29">
                  <c:v>5.8E-05</c:v>
                </c:pt>
                <c:pt idx="30">
                  <c:v>6.000000000000001E-05</c:v>
                </c:pt>
                <c:pt idx="31">
                  <c:v>6.2E-05</c:v>
                </c:pt>
                <c:pt idx="32">
                  <c:v>6.400000000000001E-05</c:v>
                </c:pt>
                <c:pt idx="33">
                  <c:v>6.6E-05</c:v>
                </c:pt>
                <c:pt idx="34">
                  <c:v>6.800000000000001E-05</c:v>
                </c:pt>
                <c:pt idx="35">
                  <c:v>7.000000000000002E-05</c:v>
                </c:pt>
                <c:pt idx="36">
                  <c:v>7.2E-05</c:v>
                </c:pt>
                <c:pt idx="37">
                  <c:v>7.400000000000001E-05</c:v>
                </c:pt>
                <c:pt idx="38">
                  <c:v>7.6E-05</c:v>
                </c:pt>
                <c:pt idx="39">
                  <c:v>7.800000000000001E-05</c:v>
                </c:pt>
                <c:pt idx="40">
                  <c:v>8E-05</c:v>
                </c:pt>
                <c:pt idx="41">
                  <c:v>8.200000000000001E-05</c:v>
                </c:pt>
                <c:pt idx="42">
                  <c:v>8.400000000000001E-05</c:v>
                </c:pt>
                <c:pt idx="43">
                  <c:v>8.600000000000002E-05</c:v>
                </c:pt>
                <c:pt idx="44">
                  <c:v>8.800000000000001E-05</c:v>
                </c:pt>
                <c:pt idx="45">
                  <c:v>9.000000000000002E-05</c:v>
                </c:pt>
                <c:pt idx="46">
                  <c:v>9.200000000000001E-05</c:v>
                </c:pt>
                <c:pt idx="47">
                  <c:v>9.400000000000004E-05</c:v>
                </c:pt>
                <c:pt idx="48">
                  <c:v>9.600000000000002E-05</c:v>
                </c:pt>
                <c:pt idx="49">
                  <c:v>9.800000000000004E-05</c:v>
                </c:pt>
                <c:pt idx="50">
                  <c:v>0.00010000000000000003</c:v>
                </c:pt>
                <c:pt idx="51">
                  <c:v>0.00010200000000000004</c:v>
                </c:pt>
                <c:pt idx="52">
                  <c:v>0.00010400000000000003</c:v>
                </c:pt>
                <c:pt idx="53">
                  <c:v>0.00010600000000000004</c:v>
                </c:pt>
                <c:pt idx="54">
                  <c:v>0.00010800000000000004</c:v>
                </c:pt>
                <c:pt idx="55">
                  <c:v>0.00011000000000000004</c:v>
                </c:pt>
                <c:pt idx="56">
                  <c:v>0.00011200000000000004</c:v>
                </c:pt>
                <c:pt idx="57">
                  <c:v>0.00011400000000000005</c:v>
                </c:pt>
                <c:pt idx="58">
                  <c:v>0.00011600000000000004</c:v>
                </c:pt>
                <c:pt idx="59">
                  <c:v>0.00011800000000000005</c:v>
                </c:pt>
                <c:pt idx="60">
                  <c:v>0.00012000000000000004</c:v>
                </c:pt>
                <c:pt idx="61">
                  <c:v>0.00012200000000000005</c:v>
                </c:pt>
                <c:pt idx="62">
                  <c:v>0.00012400000000000006</c:v>
                </c:pt>
                <c:pt idx="63">
                  <c:v>0.00012600000000000005</c:v>
                </c:pt>
                <c:pt idx="64">
                  <c:v>0.00012800000000000005</c:v>
                </c:pt>
                <c:pt idx="65">
                  <c:v>0.00013000000000000007</c:v>
                </c:pt>
                <c:pt idx="66">
                  <c:v>0.00013200000000000006</c:v>
                </c:pt>
                <c:pt idx="67">
                  <c:v>0.00013400000000000006</c:v>
                </c:pt>
                <c:pt idx="68">
                  <c:v>0.00013600000000000005</c:v>
                </c:pt>
                <c:pt idx="69">
                  <c:v>0.00013800000000000007</c:v>
                </c:pt>
                <c:pt idx="70">
                  <c:v>0.00014000000000000007</c:v>
                </c:pt>
                <c:pt idx="71">
                  <c:v>0.00014200000000000006</c:v>
                </c:pt>
                <c:pt idx="72">
                  <c:v>0.00014400000000000006</c:v>
                </c:pt>
                <c:pt idx="73">
                  <c:v>0.00014600000000000008</c:v>
                </c:pt>
                <c:pt idx="74">
                  <c:v>0.00014800000000000007</c:v>
                </c:pt>
                <c:pt idx="75">
                  <c:v>0.0001500000000000001</c:v>
                </c:pt>
                <c:pt idx="76">
                  <c:v>0.0001520000000000001</c:v>
                </c:pt>
                <c:pt idx="77">
                  <c:v>0.00015400000000000008</c:v>
                </c:pt>
                <c:pt idx="78">
                  <c:v>0.00015600000000000008</c:v>
                </c:pt>
                <c:pt idx="79">
                  <c:v>0.0001580000000000001</c:v>
                </c:pt>
                <c:pt idx="80">
                  <c:v>0.0001600000000000001</c:v>
                </c:pt>
                <c:pt idx="81">
                  <c:v>0.0001620000000000001</c:v>
                </c:pt>
                <c:pt idx="82">
                  <c:v>0.0001640000000000001</c:v>
                </c:pt>
                <c:pt idx="83">
                  <c:v>0.0001660000000000001</c:v>
                </c:pt>
                <c:pt idx="84">
                  <c:v>0.0001680000000000001</c:v>
                </c:pt>
                <c:pt idx="85">
                  <c:v>0.0001700000000000001</c:v>
                </c:pt>
                <c:pt idx="86">
                  <c:v>0.00017200000000000012</c:v>
                </c:pt>
                <c:pt idx="87">
                  <c:v>0.0001740000000000001</c:v>
                </c:pt>
                <c:pt idx="88">
                  <c:v>0.0001760000000000001</c:v>
                </c:pt>
                <c:pt idx="89">
                  <c:v>0.0001780000000000001</c:v>
                </c:pt>
                <c:pt idx="90">
                  <c:v>0.00018000000000000012</c:v>
                </c:pt>
                <c:pt idx="91">
                  <c:v>0.00018200000000000011</c:v>
                </c:pt>
                <c:pt idx="92">
                  <c:v>0.0001840000000000001</c:v>
                </c:pt>
                <c:pt idx="93">
                  <c:v>0.0001860000000000001</c:v>
                </c:pt>
                <c:pt idx="94">
                  <c:v>0.00018800000000000012</c:v>
                </c:pt>
                <c:pt idx="95">
                  <c:v>0.00019000000000000012</c:v>
                </c:pt>
                <c:pt idx="96">
                  <c:v>0.0001920000000000001</c:v>
                </c:pt>
                <c:pt idx="97">
                  <c:v>0.0001940000000000001</c:v>
                </c:pt>
                <c:pt idx="98">
                  <c:v>0.00019600000000000013</c:v>
                </c:pt>
                <c:pt idx="99">
                  <c:v>0.00019800000000000012</c:v>
                </c:pt>
                <c:pt idx="100">
                  <c:v>0.0002000000000000001</c:v>
                </c:pt>
                <c:pt idx="101">
                  <c:v>0.0002020000000000001</c:v>
                </c:pt>
                <c:pt idx="102">
                  <c:v>0.0002040000000000001</c:v>
                </c:pt>
                <c:pt idx="103">
                  <c:v>0.0002060000000000001</c:v>
                </c:pt>
                <c:pt idx="104">
                  <c:v>0.00020800000000000012</c:v>
                </c:pt>
                <c:pt idx="105">
                  <c:v>0.00021000000000000012</c:v>
                </c:pt>
                <c:pt idx="106">
                  <c:v>0.0002120000000000001</c:v>
                </c:pt>
                <c:pt idx="107">
                  <c:v>0.0002140000000000001</c:v>
                </c:pt>
                <c:pt idx="108">
                  <c:v>0.0002160000000000001</c:v>
                </c:pt>
                <c:pt idx="109">
                  <c:v>0.00021800000000000012</c:v>
                </c:pt>
                <c:pt idx="110">
                  <c:v>0.00022000000000000012</c:v>
                </c:pt>
                <c:pt idx="111">
                  <c:v>0.0002220000000000001</c:v>
                </c:pt>
                <c:pt idx="112">
                  <c:v>0.00022400000000000016</c:v>
                </c:pt>
                <c:pt idx="113">
                  <c:v>0.00022600000000000013</c:v>
                </c:pt>
                <c:pt idx="114">
                  <c:v>0.00022800000000000012</c:v>
                </c:pt>
                <c:pt idx="115">
                  <c:v>0.00023000000000000012</c:v>
                </c:pt>
                <c:pt idx="116">
                  <c:v>0.0002320000000000001</c:v>
                </c:pt>
                <c:pt idx="117">
                  <c:v>0.00023400000000000016</c:v>
                </c:pt>
                <c:pt idx="118">
                  <c:v>0.00023600000000000015</c:v>
                </c:pt>
                <c:pt idx="119">
                  <c:v>0.00023800000000000012</c:v>
                </c:pt>
                <c:pt idx="120">
                  <c:v>0.00024000000000000017</c:v>
                </c:pt>
                <c:pt idx="121">
                  <c:v>0.00024200000000000016</c:v>
                </c:pt>
                <c:pt idx="122">
                  <c:v>0.00024400000000000016</c:v>
                </c:pt>
                <c:pt idx="123">
                  <c:v>0.0002460000000000001</c:v>
                </c:pt>
                <c:pt idx="124">
                  <c:v>0.0002480000000000001</c:v>
                </c:pt>
                <c:pt idx="125">
                  <c:v>0.00025000000000000017</c:v>
                </c:pt>
                <c:pt idx="126">
                  <c:v>0.00025200000000000016</c:v>
                </c:pt>
                <c:pt idx="127">
                  <c:v>0.00025400000000000016</c:v>
                </c:pt>
                <c:pt idx="128">
                  <c:v>0.00025600000000000015</c:v>
                </c:pt>
                <c:pt idx="129">
                  <c:v>0.00025800000000000015</c:v>
                </c:pt>
                <c:pt idx="130">
                  <c:v>0.00026000000000000014</c:v>
                </c:pt>
                <c:pt idx="131">
                  <c:v>0.00026200000000000013</c:v>
                </c:pt>
                <c:pt idx="132">
                  <c:v>0.00026400000000000013</c:v>
                </c:pt>
                <c:pt idx="133">
                  <c:v>0.0002660000000000002</c:v>
                </c:pt>
                <c:pt idx="134">
                  <c:v>0.00026800000000000017</c:v>
                </c:pt>
                <c:pt idx="135">
                  <c:v>0.00027000000000000017</c:v>
                </c:pt>
                <c:pt idx="136">
                  <c:v>0.0002720000000000002</c:v>
                </c:pt>
                <c:pt idx="137">
                  <c:v>0.0002740000000000002</c:v>
                </c:pt>
                <c:pt idx="138">
                  <c:v>0.0002760000000000002</c:v>
                </c:pt>
                <c:pt idx="139">
                  <c:v>0.0002780000000000002</c:v>
                </c:pt>
                <c:pt idx="140">
                  <c:v>0.00028000000000000014</c:v>
                </c:pt>
                <c:pt idx="141">
                  <c:v>0.0002820000000000002</c:v>
                </c:pt>
                <c:pt idx="142">
                  <c:v>0.0002840000000000002</c:v>
                </c:pt>
                <c:pt idx="143">
                  <c:v>0.0002860000000000002</c:v>
                </c:pt>
                <c:pt idx="144">
                  <c:v>0.0002880000000000002</c:v>
                </c:pt>
                <c:pt idx="145">
                  <c:v>0.0002900000000000002</c:v>
                </c:pt>
                <c:pt idx="146">
                  <c:v>0.0002920000000000002</c:v>
                </c:pt>
                <c:pt idx="147">
                  <c:v>0.0002940000000000002</c:v>
                </c:pt>
                <c:pt idx="148">
                  <c:v>0.0002960000000000002</c:v>
                </c:pt>
                <c:pt idx="149">
                  <c:v>0.0002980000000000002</c:v>
                </c:pt>
                <c:pt idx="150">
                  <c:v>0.0003000000000000002</c:v>
                </c:pt>
                <c:pt idx="151">
                  <c:v>0.0003020000000000002</c:v>
                </c:pt>
                <c:pt idx="152">
                  <c:v>0.00030400000000000023</c:v>
                </c:pt>
                <c:pt idx="153">
                  <c:v>0.00030600000000000023</c:v>
                </c:pt>
                <c:pt idx="154">
                  <c:v>0.0003080000000000002</c:v>
                </c:pt>
                <c:pt idx="155">
                  <c:v>0.0003100000000000002</c:v>
                </c:pt>
                <c:pt idx="156">
                  <c:v>0.0003120000000000002</c:v>
                </c:pt>
                <c:pt idx="157">
                  <c:v>0.0003140000000000002</c:v>
                </c:pt>
                <c:pt idx="158">
                  <c:v>0.0003160000000000002</c:v>
                </c:pt>
                <c:pt idx="159">
                  <c:v>0.0003180000000000002</c:v>
                </c:pt>
                <c:pt idx="160">
                  <c:v>0.00032000000000000024</c:v>
                </c:pt>
                <c:pt idx="161">
                  <c:v>0.0003220000000000002</c:v>
                </c:pt>
                <c:pt idx="162">
                  <c:v>0.00032400000000000023</c:v>
                </c:pt>
                <c:pt idx="163">
                  <c:v>0.0003260000000000003</c:v>
                </c:pt>
                <c:pt idx="164">
                  <c:v>0.0003280000000000002</c:v>
                </c:pt>
                <c:pt idx="165">
                  <c:v>0.0003300000000000002</c:v>
                </c:pt>
                <c:pt idx="166">
                  <c:v>0.0003320000000000002</c:v>
                </c:pt>
                <c:pt idx="167">
                  <c:v>0.0003340000000000002</c:v>
                </c:pt>
                <c:pt idx="168">
                  <c:v>0.00033600000000000025</c:v>
                </c:pt>
                <c:pt idx="169">
                  <c:v>0.0003380000000000002</c:v>
                </c:pt>
                <c:pt idx="170">
                  <c:v>0.00034000000000000024</c:v>
                </c:pt>
                <c:pt idx="171">
                  <c:v>0.0003420000000000003</c:v>
                </c:pt>
                <c:pt idx="172">
                  <c:v>0.00034400000000000023</c:v>
                </c:pt>
                <c:pt idx="173">
                  <c:v>0.0003460000000000003</c:v>
                </c:pt>
                <c:pt idx="174">
                  <c:v>0.0003480000000000003</c:v>
                </c:pt>
                <c:pt idx="175">
                  <c:v>0.00035000000000000027</c:v>
                </c:pt>
                <c:pt idx="176">
                  <c:v>0.00035200000000000026</c:v>
                </c:pt>
                <c:pt idx="177">
                  <c:v>0.0003540000000000002</c:v>
                </c:pt>
                <c:pt idx="178">
                  <c:v>0.00035600000000000025</c:v>
                </c:pt>
                <c:pt idx="179">
                  <c:v>0.0003580000000000003</c:v>
                </c:pt>
                <c:pt idx="180">
                  <c:v>0.00036000000000000024</c:v>
                </c:pt>
                <c:pt idx="181">
                  <c:v>0.0003620000000000003</c:v>
                </c:pt>
                <c:pt idx="182">
                  <c:v>0.00036400000000000023</c:v>
                </c:pt>
                <c:pt idx="183">
                  <c:v>0.0003660000000000003</c:v>
                </c:pt>
                <c:pt idx="184">
                  <c:v>0.00036800000000000027</c:v>
                </c:pt>
                <c:pt idx="185">
                  <c:v>0.00037000000000000027</c:v>
                </c:pt>
                <c:pt idx="186">
                  <c:v>0.00037200000000000026</c:v>
                </c:pt>
                <c:pt idx="187">
                  <c:v>0.0003740000000000003</c:v>
                </c:pt>
                <c:pt idx="188">
                  <c:v>0.00037600000000000025</c:v>
                </c:pt>
                <c:pt idx="189">
                  <c:v>0.0003780000000000003</c:v>
                </c:pt>
                <c:pt idx="190">
                  <c:v>0.0003800000000000003</c:v>
                </c:pt>
                <c:pt idx="191">
                  <c:v>0.0003820000000000003</c:v>
                </c:pt>
                <c:pt idx="192">
                  <c:v>0.0003840000000000003</c:v>
                </c:pt>
                <c:pt idx="193">
                  <c:v>0.0003860000000000003</c:v>
                </c:pt>
                <c:pt idx="194">
                  <c:v>0.00038800000000000027</c:v>
                </c:pt>
                <c:pt idx="195">
                  <c:v>0.0003900000000000003</c:v>
                </c:pt>
                <c:pt idx="196">
                  <c:v>0.00039200000000000026</c:v>
                </c:pt>
                <c:pt idx="197">
                  <c:v>0.0003940000000000003</c:v>
                </c:pt>
                <c:pt idx="198">
                  <c:v>0.00039600000000000025</c:v>
                </c:pt>
                <c:pt idx="199">
                  <c:v>0.0003980000000000003</c:v>
                </c:pt>
                <c:pt idx="200">
                  <c:v>0.0004000000000000003</c:v>
                </c:pt>
                <c:pt idx="201">
                  <c:v>0.0004020000000000003</c:v>
                </c:pt>
                <c:pt idx="202">
                  <c:v>0.0004040000000000002</c:v>
                </c:pt>
                <c:pt idx="203">
                  <c:v>0.00040600000000000017</c:v>
                </c:pt>
                <c:pt idx="204">
                  <c:v>0.00040800000000000016</c:v>
                </c:pt>
                <c:pt idx="205">
                  <c:v>0.0004100000000000001</c:v>
                </c:pt>
                <c:pt idx="206">
                  <c:v>0.00041200000000000004</c:v>
                </c:pt>
                <c:pt idx="207">
                  <c:v>0.00041400000000000003</c:v>
                </c:pt>
                <c:pt idx="208">
                  <c:v>0.000416</c:v>
                </c:pt>
                <c:pt idx="209">
                  <c:v>0.0004179999999999999</c:v>
                </c:pt>
              </c:numCache>
            </c:numRef>
          </c:yVal>
          <c:smooth val="1"/>
        </c:ser>
        <c:ser>
          <c:idx val="1"/>
          <c:order val="1"/>
          <c:tx>
            <c:v>Ф1(Um1)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Таблица!$M$2:$M$54</c:f>
              <c:numCache>
                <c:ptCount val="53"/>
                <c:pt idx="0">
                  <c:v>0</c:v>
                </c:pt>
                <c:pt idx="1">
                  <c:v>0.8732500000062501</c:v>
                </c:pt>
                <c:pt idx="2">
                  <c:v>1.7465000000125002</c:v>
                </c:pt>
                <c:pt idx="3">
                  <c:v>2.61975000001875</c:v>
                </c:pt>
                <c:pt idx="4">
                  <c:v>3.4930000000250003</c:v>
                </c:pt>
                <c:pt idx="5">
                  <c:v>4.36625000003125</c:v>
                </c:pt>
                <c:pt idx="6">
                  <c:v>5.2395000000375</c:v>
                </c:pt>
                <c:pt idx="7">
                  <c:v>6.11275000004375</c:v>
                </c:pt>
                <c:pt idx="8">
                  <c:v>6.986000000050001</c:v>
                </c:pt>
                <c:pt idx="9">
                  <c:v>7.8592500000562495</c:v>
                </c:pt>
                <c:pt idx="10">
                  <c:v>8.7325000000625</c:v>
                </c:pt>
                <c:pt idx="11">
                  <c:v>9.505750000068751</c:v>
                </c:pt>
                <c:pt idx="12">
                  <c:v>10.129000000075001</c:v>
                </c:pt>
                <c:pt idx="13">
                  <c:v>11.00225000008125</c:v>
                </c:pt>
                <c:pt idx="14">
                  <c:v>11.9755000000875</c:v>
                </c:pt>
                <c:pt idx="15">
                  <c:v>12.948750000093753</c:v>
                </c:pt>
                <c:pt idx="16">
                  <c:v>14.072000000100001</c:v>
                </c:pt>
                <c:pt idx="17">
                  <c:v>15.24525000010625</c:v>
                </c:pt>
                <c:pt idx="18">
                  <c:v>16.418500000112502</c:v>
                </c:pt>
                <c:pt idx="19">
                  <c:v>17.64175000011875</c:v>
                </c:pt>
                <c:pt idx="20">
                  <c:v>19.065000000125</c:v>
                </c:pt>
                <c:pt idx="21">
                  <c:v>20.463500000131255</c:v>
                </c:pt>
                <c:pt idx="22">
                  <c:v>22.2120000001375</c:v>
                </c:pt>
                <c:pt idx="23">
                  <c:v>24.18625000014375</c:v>
                </c:pt>
                <c:pt idx="24">
                  <c:v>26.33475000015</c:v>
                </c:pt>
                <c:pt idx="25">
                  <c:v>28.68325000015625</c:v>
                </c:pt>
                <c:pt idx="26">
                  <c:v>31.381250000162503</c:v>
                </c:pt>
                <c:pt idx="27">
                  <c:v>34.529250000168744</c:v>
                </c:pt>
                <c:pt idx="28">
                  <c:v>37.927250000175</c:v>
                </c:pt>
                <c:pt idx="29">
                  <c:v>41.87525000018125</c:v>
                </c:pt>
                <c:pt idx="30">
                  <c:v>46.1732500001875</c:v>
                </c:pt>
                <c:pt idx="31">
                  <c:v>51.24600000019376</c:v>
                </c:pt>
                <c:pt idx="32">
                  <c:v>57.593500000199995</c:v>
                </c:pt>
                <c:pt idx="33">
                  <c:v>64.84100000020625</c:v>
                </c:pt>
                <c:pt idx="34">
                  <c:v>73.08850000021249</c:v>
                </c:pt>
                <c:pt idx="35">
                  <c:v>82.83600000021875</c:v>
                </c:pt>
                <c:pt idx="36">
                  <c:v>95.583500000225</c:v>
                </c:pt>
                <c:pt idx="37">
                  <c:v>114.33100000023126</c:v>
                </c:pt>
                <c:pt idx="38">
                  <c:v>139.1032500002375</c:v>
                </c:pt>
                <c:pt idx="39">
                  <c:v>171.40025000024374</c:v>
                </c:pt>
                <c:pt idx="40">
                  <c:v>213.72200000025</c:v>
                </c:pt>
                <c:pt idx="41">
                  <c:v>269.01900000025626</c:v>
                </c:pt>
                <c:pt idx="42">
                  <c:v>338.3407500002625</c:v>
                </c:pt>
                <c:pt idx="43">
                  <c:v>418.71200000026874</c:v>
                </c:pt>
                <c:pt idx="44">
                  <c:v>514.132750000275</c:v>
                </c:pt>
                <c:pt idx="45">
                  <c:v>619.5782500002813</c:v>
                </c:pt>
                <c:pt idx="46">
                  <c:v>740.0732500002875</c:v>
                </c:pt>
                <c:pt idx="47">
                  <c:v>875.5682500002938</c:v>
                </c:pt>
                <c:pt idx="48">
                  <c:v>1041.0632500002998</c:v>
                </c:pt>
                <c:pt idx="49">
                  <c:v>1241.6077500003062</c:v>
                </c:pt>
                <c:pt idx="50">
                  <c:v>1492.1522500003125</c:v>
                </c:pt>
                <c:pt idx="51">
                  <c:v>1962.7215000003189</c:v>
                </c:pt>
                <c:pt idx="52">
                  <c:v>2738.389750000325</c:v>
                </c:pt>
              </c:numCache>
            </c:numRef>
          </c:xVal>
          <c:yVal>
            <c:numRef>
              <c:f>Таблица!$E$2:$E$54</c:f>
              <c:numCache>
                <c:ptCount val="53"/>
                <c:pt idx="0">
                  <c:v>0</c:v>
                </c:pt>
                <c:pt idx="1">
                  <c:v>2.0000000000000003E-06</c:v>
                </c:pt>
                <c:pt idx="2">
                  <c:v>4.000000000000001E-06</c:v>
                </c:pt>
                <c:pt idx="3">
                  <c:v>6E-06</c:v>
                </c:pt>
                <c:pt idx="4">
                  <c:v>8.000000000000001E-06</c:v>
                </c:pt>
                <c:pt idx="5">
                  <c:v>1E-05</c:v>
                </c:pt>
                <c:pt idx="6">
                  <c:v>1.2E-05</c:v>
                </c:pt>
                <c:pt idx="7">
                  <c:v>1.4000000000000003E-05</c:v>
                </c:pt>
                <c:pt idx="8">
                  <c:v>1.6000000000000003E-05</c:v>
                </c:pt>
                <c:pt idx="9">
                  <c:v>1.8E-05</c:v>
                </c:pt>
                <c:pt idx="10">
                  <c:v>2E-05</c:v>
                </c:pt>
                <c:pt idx="11">
                  <c:v>2.2000000000000003E-05</c:v>
                </c:pt>
                <c:pt idx="12">
                  <c:v>2.4E-05</c:v>
                </c:pt>
                <c:pt idx="13">
                  <c:v>2.6000000000000002E-05</c:v>
                </c:pt>
                <c:pt idx="14">
                  <c:v>2.8000000000000006E-05</c:v>
                </c:pt>
                <c:pt idx="15">
                  <c:v>3.0000000000000004E-05</c:v>
                </c:pt>
                <c:pt idx="16">
                  <c:v>3.2000000000000005E-05</c:v>
                </c:pt>
                <c:pt idx="17">
                  <c:v>3.4000000000000007E-05</c:v>
                </c:pt>
                <c:pt idx="18">
                  <c:v>3.6E-05</c:v>
                </c:pt>
                <c:pt idx="19">
                  <c:v>3.8E-05</c:v>
                </c:pt>
                <c:pt idx="20">
                  <c:v>4E-05</c:v>
                </c:pt>
                <c:pt idx="21">
                  <c:v>4.2000000000000004E-05</c:v>
                </c:pt>
                <c:pt idx="22">
                  <c:v>4.4000000000000006E-05</c:v>
                </c:pt>
                <c:pt idx="23">
                  <c:v>4.600000000000001E-05</c:v>
                </c:pt>
                <c:pt idx="24">
                  <c:v>4.8E-05</c:v>
                </c:pt>
                <c:pt idx="25">
                  <c:v>5E-05</c:v>
                </c:pt>
                <c:pt idx="26">
                  <c:v>5.2000000000000004E-05</c:v>
                </c:pt>
                <c:pt idx="27">
                  <c:v>5.4000000000000005E-05</c:v>
                </c:pt>
                <c:pt idx="28">
                  <c:v>5.600000000000001E-05</c:v>
                </c:pt>
                <c:pt idx="29">
                  <c:v>5.8E-05</c:v>
                </c:pt>
                <c:pt idx="30">
                  <c:v>6.000000000000001E-05</c:v>
                </c:pt>
                <c:pt idx="31">
                  <c:v>6.2E-05</c:v>
                </c:pt>
                <c:pt idx="32">
                  <c:v>6.400000000000001E-05</c:v>
                </c:pt>
                <c:pt idx="33">
                  <c:v>6.6E-05</c:v>
                </c:pt>
                <c:pt idx="34">
                  <c:v>6.800000000000001E-05</c:v>
                </c:pt>
                <c:pt idx="35">
                  <c:v>7.000000000000002E-05</c:v>
                </c:pt>
                <c:pt idx="36">
                  <c:v>7.2E-05</c:v>
                </c:pt>
                <c:pt idx="37">
                  <c:v>7.400000000000001E-05</c:v>
                </c:pt>
                <c:pt idx="38">
                  <c:v>7.6E-05</c:v>
                </c:pt>
                <c:pt idx="39">
                  <c:v>7.800000000000001E-05</c:v>
                </c:pt>
                <c:pt idx="40">
                  <c:v>8E-05</c:v>
                </c:pt>
                <c:pt idx="41">
                  <c:v>8.200000000000001E-05</c:v>
                </c:pt>
                <c:pt idx="42">
                  <c:v>8.400000000000001E-05</c:v>
                </c:pt>
                <c:pt idx="43">
                  <c:v>8.600000000000002E-05</c:v>
                </c:pt>
                <c:pt idx="44">
                  <c:v>8.800000000000001E-05</c:v>
                </c:pt>
                <c:pt idx="45">
                  <c:v>9.000000000000002E-05</c:v>
                </c:pt>
                <c:pt idx="46">
                  <c:v>9.200000000000001E-05</c:v>
                </c:pt>
                <c:pt idx="47">
                  <c:v>9.400000000000004E-05</c:v>
                </c:pt>
                <c:pt idx="48">
                  <c:v>9.600000000000002E-05</c:v>
                </c:pt>
                <c:pt idx="49">
                  <c:v>9.800000000000004E-05</c:v>
                </c:pt>
                <c:pt idx="50">
                  <c:v>0.00010000000000000003</c:v>
                </c:pt>
                <c:pt idx="51">
                  <c:v>0.00010200000000000004</c:v>
                </c:pt>
                <c:pt idx="52">
                  <c:v>0.00010400000000000003</c:v>
                </c:pt>
              </c:numCache>
            </c:numRef>
          </c:yVal>
          <c:smooth val="1"/>
        </c:ser>
        <c:ser>
          <c:idx val="2"/>
          <c:order val="2"/>
          <c:tx>
            <c:v>Ф3(Um3)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Таблица!$P$2:$P$54</c:f>
              <c:numCache>
                <c:ptCount val="53"/>
                <c:pt idx="0">
                  <c:v>0</c:v>
                </c:pt>
                <c:pt idx="1">
                  <c:v>1.0465000000125</c:v>
                </c:pt>
                <c:pt idx="2">
                  <c:v>2.093000000025</c:v>
                </c:pt>
                <c:pt idx="3">
                  <c:v>3.1395000000374997</c:v>
                </c:pt>
                <c:pt idx="4">
                  <c:v>4.18600000005</c:v>
                </c:pt>
                <c:pt idx="5">
                  <c:v>5.2325000000625</c:v>
                </c:pt>
                <c:pt idx="6">
                  <c:v>6.2790000000749995</c:v>
                </c:pt>
                <c:pt idx="7">
                  <c:v>7.3255000000875</c:v>
                </c:pt>
                <c:pt idx="8">
                  <c:v>8.3720000001</c:v>
                </c:pt>
                <c:pt idx="9">
                  <c:v>9.418500000112498</c:v>
                </c:pt>
                <c:pt idx="10">
                  <c:v>10.465000000125</c:v>
                </c:pt>
                <c:pt idx="11">
                  <c:v>11.3620000001375</c:v>
                </c:pt>
                <c:pt idx="12">
                  <c:v>12.034750000149998</c:v>
                </c:pt>
                <c:pt idx="13">
                  <c:v>13.081250000162498</c:v>
                </c:pt>
                <c:pt idx="14">
                  <c:v>14.277250000174998</c:v>
                </c:pt>
                <c:pt idx="15">
                  <c:v>15.4732500001875</c:v>
                </c:pt>
                <c:pt idx="16">
                  <c:v>16.8935000002</c:v>
                </c:pt>
                <c:pt idx="17">
                  <c:v>18.3885000002125</c:v>
                </c:pt>
                <c:pt idx="18">
                  <c:v>19.883500000225</c:v>
                </c:pt>
                <c:pt idx="19">
                  <c:v>21.4532500002375</c:v>
                </c:pt>
                <c:pt idx="20">
                  <c:v>23.32200000025</c:v>
                </c:pt>
                <c:pt idx="21">
                  <c:v>25.190750000262497</c:v>
                </c:pt>
                <c:pt idx="22">
                  <c:v>27.582750000275</c:v>
                </c:pt>
                <c:pt idx="23">
                  <c:v>30.4232500002875</c:v>
                </c:pt>
                <c:pt idx="24">
                  <c:v>33.413250000299996</c:v>
                </c:pt>
                <c:pt idx="25">
                  <c:v>36.702250000312496</c:v>
                </c:pt>
                <c:pt idx="26">
                  <c:v>40.439750000325</c:v>
                </c:pt>
                <c:pt idx="27">
                  <c:v>44.8500000003375</c:v>
                </c:pt>
                <c:pt idx="28">
                  <c:v>49.63400000035</c:v>
                </c:pt>
                <c:pt idx="29">
                  <c:v>55.240250000362494</c:v>
                </c:pt>
                <c:pt idx="30">
                  <c:v>61.369750000375</c:v>
                </c:pt>
                <c:pt idx="31">
                  <c:v>68.6205000003875</c:v>
                </c:pt>
                <c:pt idx="32">
                  <c:v>77.74000000039999</c:v>
                </c:pt>
                <c:pt idx="33">
                  <c:v>88.2050000004125</c:v>
                </c:pt>
                <c:pt idx="34">
                  <c:v>100.165000000425</c:v>
                </c:pt>
                <c:pt idx="35">
                  <c:v>114.36750000043749</c:v>
                </c:pt>
                <c:pt idx="36">
                  <c:v>133.05500000045</c:v>
                </c:pt>
                <c:pt idx="37">
                  <c:v>160.7125000004625</c:v>
                </c:pt>
                <c:pt idx="38">
                  <c:v>197.34000000047502</c:v>
                </c:pt>
                <c:pt idx="39">
                  <c:v>245.18000000048747</c:v>
                </c:pt>
                <c:pt idx="40">
                  <c:v>307.97000000049997</c:v>
                </c:pt>
                <c:pt idx="41">
                  <c:v>390.1950000005125</c:v>
                </c:pt>
                <c:pt idx="42">
                  <c:v>493.350000000525</c:v>
                </c:pt>
                <c:pt idx="43">
                  <c:v>612.9500000005374</c:v>
                </c:pt>
                <c:pt idx="44">
                  <c:v>754.97500000055</c:v>
                </c:pt>
                <c:pt idx="45">
                  <c:v>911.9500000005625</c:v>
                </c:pt>
                <c:pt idx="46">
                  <c:v>1091.350000000575</c:v>
                </c:pt>
                <c:pt idx="47">
                  <c:v>1293.1750000005875</c:v>
                </c:pt>
                <c:pt idx="48">
                  <c:v>1539.8500000006</c:v>
                </c:pt>
                <c:pt idx="49">
                  <c:v>1838.8500000006125</c:v>
                </c:pt>
                <c:pt idx="50">
                  <c:v>2212.6000000006247</c:v>
                </c:pt>
                <c:pt idx="51">
                  <c:v>2915.2500000006376</c:v>
                </c:pt>
                <c:pt idx="52">
                  <c:v>4073.87500000065</c:v>
                </c:pt>
              </c:numCache>
            </c:numRef>
          </c:xVal>
          <c:yVal>
            <c:numRef>
              <c:f>Таблица!$E$2:$E$54</c:f>
              <c:numCache>
                <c:ptCount val="53"/>
                <c:pt idx="0">
                  <c:v>0</c:v>
                </c:pt>
                <c:pt idx="1">
                  <c:v>2.0000000000000003E-06</c:v>
                </c:pt>
                <c:pt idx="2">
                  <c:v>4.000000000000001E-06</c:v>
                </c:pt>
                <c:pt idx="3">
                  <c:v>6E-06</c:v>
                </c:pt>
                <c:pt idx="4">
                  <c:v>8.000000000000001E-06</c:v>
                </c:pt>
                <c:pt idx="5">
                  <c:v>1E-05</c:v>
                </c:pt>
                <c:pt idx="6">
                  <c:v>1.2E-05</c:v>
                </c:pt>
                <c:pt idx="7">
                  <c:v>1.4000000000000003E-05</c:v>
                </c:pt>
                <c:pt idx="8">
                  <c:v>1.6000000000000003E-05</c:v>
                </c:pt>
                <c:pt idx="9">
                  <c:v>1.8E-05</c:v>
                </c:pt>
                <c:pt idx="10">
                  <c:v>2E-05</c:v>
                </c:pt>
                <c:pt idx="11">
                  <c:v>2.2000000000000003E-05</c:v>
                </c:pt>
                <c:pt idx="12">
                  <c:v>2.4E-05</c:v>
                </c:pt>
                <c:pt idx="13">
                  <c:v>2.6000000000000002E-05</c:v>
                </c:pt>
                <c:pt idx="14">
                  <c:v>2.8000000000000006E-05</c:v>
                </c:pt>
                <c:pt idx="15">
                  <c:v>3.0000000000000004E-05</c:v>
                </c:pt>
                <c:pt idx="16">
                  <c:v>3.2000000000000005E-05</c:v>
                </c:pt>
                <c:pt idx="17">
                  <c:v>3.4000000000000007E-05</c:v>
                </c:pt>
                <c:pt idx="18">
                  <c:v>3.6E-05</c:v>
                </c:pt>
                <c:pt idx="19">
                  <c:v>3.8E-05</c:v>
                </c:pt>
                <c:pt idx="20">
                  <c:v>4E-05</c:v>
                </c:pt>
                <c:pt idx="21">
                  <c:v>4.2000000000000004E-05</c:v>
                </c:pt>
                <c:pt idx="22">
                  <c:v>4.4000000000000006E-05</c:v>
                </c:pt>
                <c:pt idx="23">
                  <c:v>4.600000000000001E-05</c:v>
                </c:pt>
                <c:pt idx="24">
                  <c:v>4.8E-05</c:v>
                </c:pt>
                <c:pt idx="25">
                  <c:v>5E-05</c:v>
                </c:pt>
                <c:pt idx="26">
                  <c:v>5.2000000000000004E-05</c:v>
                </c:pt>
                <c:pt idx="27">
                  <c:v>5.4000000000000005E-05</c:v>
                </c:pt>
                <c:pt idx="28">
                  <c:v>5.600000000000001E-05</c:v>
                </c:pt>
                <c:pt idx="29">
                  <c:v>5.8E-05</c:v>
                </c:pt>
                <c:pt idx="30">
                  <c:v>6.000000000000001E-05</c:v>
                </c:pt>
                <c:pt idx="31">
                  <c:v>6.2E-05</c:v>
                </c:pt>
                <c:pt idx="32">
                  <c:v>6.400000000000001E-05</c:v>
                </c:pt>
                <c:pt idx="33">
                  <c:v>6.6E-05</c:v>
                </c:pt>
                <c:pt idx="34">
                  <c:v>6.800000000000001E-05</c:v>
                </c:pt>
                <c:pt idx="35">
                  <c:v>7.000000000000002E-05</c:v>
                </c:pt>
                <c:pt idx="36">
                  <c:v>7.2E-05</c:v>
                </c:pt>
                <c:pt idx="37">
                  <c:v>7.400000000000001E-05</c:v>
                </c:pt>
                <c:pt idx="38">
                  <c:v>7.6E-05</c:v>
                </c:pt>
                <c:pt idx="39">
                  <c:v>7.800000000000001E-05</c:v>
                </c:pt>
                <c:pt idx="40">
                  <c:v>8E-05</c:v>
                </c:pt>
                <c:pt idx="41">
                  <c:v>8.200000000000001E-05</c:v>
                </c:pt>
                <c:pt idx="42">
                  <c:v>8.400000000000001E-05</c:v>
                </c:pt>
                <c:pt idx="43">
                  <c:v>8.600000000000002E-05</c:v>
                </c:pt>
                <c:pt idx="44">
                  <c:v>8.800000000000001E-05</c:v>
                </c:pt>
                <c:pt idx="45">
                  <c:v>9.000000000000002E-05</c:v>
                </c:pt>
                <c:pt idx="46">
                  <c:v>9.200000000000001E-05</c:v>
                </c:pt>
                <c:pt idx="47">
                  <c:v>9.400000000000004E-05</c:v>
                </c:pt>
                <c:pt idx="48">
                  <c:v>9.600000000000002E-05</c:v>
                </c:pt>
                <c:pt idx="49">
                  <c:v>9.800000000000004E-05</c:v>
                </c:pt>
                <c:pt idx="50">
                  <c:v>0.00010000000000000003</c:v>
                </c:pt>
                <c:pt idx="51">
                  <c:v>0.00010200000000000004</c:v>
                </c:pt>
                <c:pt idx="52">
                  <c:v>0.00010400000000000003</c:v>
                </c:pt>
              </c:numCache>
            </c:numRef>
          </c:yVal>
          <c:smooth val="1"/>
        </c:ser>
        <c:axId val="60539377"/>
        <c:axId val="7983482"/>
      </c:scatterChart>
      <c:valAx>
        <c:axId val="6053937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7983482"/>
        <c:crosses val="autoZero"/>
        <c:crossBetween val="midCat"/>
        <c:dispUnits/>
        <c:minorUnit val="50"/>
      </c:valAx>
      <c:valAx>
        <c:axId val="7983482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0539377"/>
        <c:crosses val="autoZero"/>
        <c:crossBetween val="midCat"/>
        <c:dispUnits/>
        <c:minorUnit val="5E-0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75"/>
          <c:y val="0.43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Таблица!$T$1</c:f>
              <c:strCache>
                <c:ptCount val="1"/>
                <c:pt idx="0">
                  <c:v>Ф1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Таблица!$R$2:$R$211</c:f>
              <c:numCache>
                <c:ptCount val="210"/>
                <c:pt idx="0">
                  <c:v>0</c:v>
                </c:pt>
                <c:pt idx="1">
                  <c:v>5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271</c:v>
                </c:pt>
                <c:pt idx="29">
                  <c:v>272</c:v>
                </c:pt>
                <c:pt idx="30">
                  <c:v>273</c:v>
                </c:pt>
                <c:pt idx="31">
                  <c:v>274</c:v>
                </c:pt>
                <c:pt idx="32">
                  <c:v>275</c:v>
                </c:pt>
                <c:pt idx="33">
                  <c:v>276</c:v>
                </c:pt>
                <c:pt idx="34">
                  <c:v>277</c:v>
                </c:pt>
                <c:pt idx="35">
                  <c:v>278</c:v>
                </c:pt>
                <c:pt idx="36">
                  <c:v>279</c:v>
                </c:pt>
                <c:pt idx="37">
                  <c:v>280</c:v>
                </c:pt>
                <c:pt idx="38">
                  <c:v>281</c:v>
                </c:pt>
                <c:pt idx="39">
                  <c:v>282</c:v>
                </c:pt>
                <c:pt idx="40">
                  <c:v>280</c:v>
                </c:pt>
                <c:pt idx="41">
                  <c:v>290</c:v>
                </c:pt>
                <c:pt idx="42">
                  <c:v>300</c:v>
                </c:pt>
                <c:pt idx="43">
                  <c:v>310</c:v>
                </c:pt>
                <c:pt idx="44">
                  <c:v>320</c:v>
                </c:pt>
                <c:pt idx="45">
                  <c:v>330</c:v>
                </c:pt>
                <c:pt idx="46">
                  <c:v>340</c:v>
                </c:pt>
                <c:pt idx="47">
                  <c:v>350</c:v>
                </c:pt>
                <c:pt idx="48">
                  <c:v>360</c:v>
                </c:pt>
                <c:pt idx="49">
                  <c:v>370</c:v>
                </c:pt>
                <c:pt idx="50">
                  <c:v>380</c:v>
                </c:pt>
                <c:pt idx="51">
                  <c:v>390</c:v>
                </c:pt>
                <c:pt idx="52">
                  <c:v>400</c:v>
                </c:pt>
                <c:pt idx="53">
                  <c:v>410</c:v>
                </c:pt>
                <c:pt idx="54">
                  <c:v>420</c:v>
                </c:pt>
                <c:pt idx="55">
                  <c:v>430</c:v>
                </c:pt>
                <c:pt idx="56">
                  <c:v>440</c:v>
                </c:pt>
                <c:pt idx="57">
                  <c:v>450</c:v>
                </c:pt>
                <c:pt idx="58">
                  <c:v>460</c:v>
                </c:pt>
                <c:pt idx="59">
                  <c:v>470</c:v>
                </c:pt>
                <c:pt idx="60">
                  <c:v>480</c:v>
                </c:pt>
                <c:pt idx="61">
                  <c:v>490</c:v>
                </c:pt>
                <c:pt idx="62">
                  <c:v>500</c:v>
                </c:pt>
                <c:pt idx="63">
                  <c:v>510</c:v>
                </c:pt>
                <c:pt idx="64">
                  <c:v>520</c:v>
                </c:pt>
                <c:pt idx="65">
                  <c:v>530</c:v>
                </c:pt>
                <c:pt idx="66">
                  <c:v>540</c:v>
                </c:pt>
                <c:pt idx="67">
                  <c:v>550</c:v>
                </c:pt>
                <c:pt idx="68">
                  <c:v>560</c:v>
                </c:pt>
                <c:pt idx="69">
                  <c:v>570</c:v>
                </c:pt>
                <c:pt idx="70">
                  <c:v>580</c:v>
                </c:pt>
                <c:pt idx="71">
                  <c:v>590</c:v>
                </c:pt>
                <c:pt idx="72">
                  <c:v>600</c:v>
                </c:pt>
                <c:pt idx="73">
                  <c:v>610</c:v>
                </c:pt>
                <c:pt idx="74">
                  <c:v>620</c:v>
                </c:pt>
                <c:pt idx="75">
                  <c:v>630</c:v>
                </c:pt>
                <c:pt idx="76">
                  <c:v>640</c:v>
                </c:pt>
                <c:pt idx="77">
                  <c:v>650</c:v>
                </c:pt>
                <c:pt idx="78">
                  <c:v>660</c:v>
                </c:pt>
                <c:pt idx="79">
                  <c:v>670</c:v>
                </c:pt>
                <c:pt idx="80">
                  <c:v>680</c:v>
                </c:pt>
                <c:pt idx="81">
                  <c:v>690</c:v>
                </c:pt>
                <c:pt idx="82">
                  <c:v>700</c:v>
                </c:pt>
                <c:pt idx="83">
                  <c:v>710</c:v>
                </c:pt>
                <c:pt idx="84">
                  <c:v>720</c:v>
                </c:pt>
                <c:pt idx="85">
                  <c:v>730</c:v>
                </c:pt>
                <c:pt idx="86">
                  <c:v>740</c:v>
                </c:pt>
                <c:pt idx="87">
                  <c:v>750</c:v>
                </c:pt>
                <c:pt idx="88">
                  <c:v>760</c:v>
                </c:pt>
                <c:pt idx="89">
                  <c:v>770</c:v>
                </c:pt>
                <c:pt idx="90">
                  <c:v>780</c:v>
                </c:pt>
                <c:pt idx="91">
                  <c:v>790</c:v>
                </c:pt>
                <c:pt idx="92">
                  <c:v>800</c:v>
                </c:pt>
                <c:pt idx="93">
                  <c:v>810</c:v>
                </c:pt>
                <c:pt idx="94">
                  <c:v>820</c:v>
                </c:pt>
                <c:pt idx="95">
                  <c:v>830</c:v>
                </c:pt>
                <c:pt idx="96">
                  <c:v>840</c:v>
                </c:pt>
                <c:pt idx="97">
                  <c:v>850</c:v>
                </c:pt>
                <c:pt idx="98">
                  <c:v>860</c:v>
                </c:pt>
                <c:pt idx="99">
                  <c:v>870</c:v>
                </c:pt>
                <c:pt idx="100">
                  <c:v>880</c:v>
                </c:pt>
                <c:pt idx="101">
                  <c:v>890</c:v>
                </c:pt>
                <c:pt idx="102">
                  <c:v>900</c:v>
                </c:pt>
                <c:pt idx="103">
                  <c:v>910</c:v>
                </c:pt>
                <c:pt idx="104">
                  <c:v>920</c:v>
                </c:pt>
                <c:pt idx="105">
                  <c:v>930</c:v>
                </c:pt>
                <c:pt idx="106">
                  <c:v>940</c:v>
                </c:pt>
                <c:pt idx="107">
                  <c:v>950</c:v>
                </c:pt>
                <c:pt idx="108">
                  <c:v>960</c:v>
                </c:pt>
                <c:pt idx="109">
                  <c:v>970</c:v>
                </c:pt>
                <c:pt idx="110">
                  <c:v>980</c:v>
                </c:pt>
                <c:pt idx="111">
                  <c:v>990</c:v>
                </c:pt>
                <c:pt idx="112">
                  <c:v>1000</c:v>
                </c:pt>
                <c:pt idx="113">
                  <c:v>1010</c:v>
                </c:pt>
                <c:pt idx="114">
                  <c:v>1020</c:v>
                </c:pt>
                <c:pt idx="115">
                  <c:v>1030</c:v>
                </c:pt>
                <c:pt idx="116">
                  <c:v>1040</c:v>
                </c:pt>
                <c:pt idx="117">
                  <c:v>1050</c:v>
                </c:pt>
                <c:pt idx="118">
                  <c:v>1060</c:v>
                </c:pt>
                <c:pt idx="119">
                  <c:v>1070</c:v>
                </c:pt>
                <c:pt idx="120">
                  <c:v>1080</c:v>
                </c:pt>
                <c:pt idx="121">
                  <c:v>1090</c:v>
                </c:pt>
                <c:pt idx="122">
                  <c:v>1100</c:v>
                </c:pt>
                <c:pt idx="123">
                  <c:v>1110</c:v>
                </c:pt>
                <c:pt idx="124">
                  <c:v>1120</c:v>
                </c:pt>
                <c:pt idx="125">
                  <c:v>1130</c:v>
                </c:pt>
                <c:pt idx="126">
                  <c:v>1140</c:v>
                </c:pt>
                <c:pt idx="127">
                  <c:v>1150</c:v>
                </c:pt>
                <c:pt idx="128">
                  <c:v>1160</c:v>
                </c:pt>
                <c:pt idx="129">
                  <c:v>1170</c:v>
                </c:pt>
                <c:pt idx="130">
                  <c:v>1180</c:v>
                </c:pt>
                <c:pt idx="131">
                  <c:v>1190</c:v>
                </c:pt>
                <c:pt idx="132">
                  <c:v>1200</c:v>
                </c:pt>
                <c:pt idx="133">
                  <c:v>1210</c:v>
                </c:pt>
                <c:pt idx="134">
                  <c:v>1220</c:v>
                </c:pt>
                <c:pt idx="135">
                  <c:v>1230</c:v>
                </c:pt>
                <c:pt idx="136">
                  <c:v>1240</c:v>
                </c:pt>
                <c:pt idx="137">
                  <c:v>1250</c:v>
                </c:pt>
                <c:pt idx="138">
                  <c:v>1260</c:v>
                </c:pt>
                <c:pt idx="139">
                  <c:v>1270</c:v>
                </c:pt>
                <c:pt idx="140">
                  <c:v>1280</c:v>
                </c:pt>
                <c:pt idx="141">
                  <c:v>1290</c:v>
                </c:pt>
                <c:pt idx="142">
                  <c:v>1300</c:v>
                </c:pt>
                <c:pt idx="143">
                  <c:v>1310</c:v>
                </c:pt>
                <c:pt idx="144">
                  <c:v>1320</c:v>
                </c:pt>
                <c:pt idx="145">
                  <c:v>1330</c:v>
                </c:pt>
                <c:pt idx="146">
                  <c:v>1340</c:v>
                </c:pt>
                <c:pt idx="147">
                  <c:v>1350</c:v>
                </c:pt>
                <c:pt idx="148">
                  <c:v>1360</c:v>
                </c:pt>
                <c:pt idx="149">
                  <c:v>1370</c:v>
                </c:pt>
                <c:pt idx="150">
                  <c:v>1380</c:v>
                </c:pt>
                <c:pt idx="151">
                  <c:v>1390</c:v>
                </c:pt>
                <c:pt idx="152">
                  <c:v>1400</c:v>
                </c:pt>
                <c:pt idx="153">
                  <c:v>1410</c:v>
                </c:pt>
                <c:pt idx="154">
                  <c:v>1420</c:v>
                </c:pt>
                <c:pt idx="155">
                  <c:v>1430</c:v>
                </c:pt>
                <c:pt idx="156">
                  <c:v>1440</c:v>
                </c:pt>
                <c:pt idx="157">
                  <c:v>1450</c:v>
                </c:pt>
                <c:pt idx="158">
                  <c:v>1460</c:v>
                </c:pt>
                <c:pt idx="159">
                  <c:v>1470</c:v>
                </c:pt>
                <c:pt idx="160">
                  <c:v>1480</c:v>
                </c:pt>
                <c:pt idx="161">
                  <c:v>1490</c:v>
                </c:pt>
                <c:pt idx="162">
                  <c:v>1500</c:v>
                </c:pt>
                <c:pt idx="163">
                  <c:v>1510</c:v>
                </c:pt>
                <c:pt idx="164">
                  <c:v>1520</c:v>
                </c:pt>
                <c:pt idx="165">
                  <c:v>1530</c:v>
                </c:pt>
                <c:pt idx="166">
                  <c:v>1540</c:v>
                </c:pt>
                <c:pt idx="167">
                  <c:v>1550</c:v>
                </c:pt>
                <c:pt idx="168">
                  <c:v>1560</c:v>
                </c:pt>
                <c:pt idx="169">
                  <c:v>1570</c:v>
                </c:pt>
                <c:pt idx="170">
                  <c:v>1580</c:v>
                </c:pt>
                <c:pt idx="171">
                  <c:v>1590</c:v>
                </c:pt>
                <c:pt idx="172">
                  <c:v>1600</c:v>
                </c:pt>
                <c:pt idx="173">
                  <c:v>1610</c:v>
                </c:pt>
                <c:pt idx="174">
                  <c:v>1620</c:v>
                </c:pt>
                <c:pt idx="175">
                  <c:v>1630</c:v>
                </c:pt>
                <c:pt idx="176">
                  <c:v>1640</c:v>
                </c:pt>
                <c:pt idx="177">
                  <c:v>1650</c:v>
                </c:pt>
                <c:pt idx="178">
                  <c:v>1660</c:v>
                </c:pt>
                <c:pt idx="179">
                  <c:v>1670</c:v>
                </c:pt>
                <c:pt idx="180">
                  <c:v>1680</c:v>
                </c:pt>
                <c:pt idx="181">
                  <c:v>1690</c:v>
                </c:pt>
                <c:pt idx="182">
                  <c:v>1700</c:v>
                </c:pt>
                <c:pt idx="183">
                  <c:v>1710</c:v>
                </c:pt>
                <c:pt idx="184">
                  <c:v>1720</c:v>
                </c:pt>
                <c:pt idx="185">
                  <c:v>1730</c:v>
                </c:pt>
                <c:pt idx="186">
                  <c:v>1740</c:v>
                </c:pt>
                <c:pt idx="187">
                  <c:v>1750</c:v>
                </c:pt>
                <c:pt idx="188">
                  <c:v>1760</c:v>
                </c:pt>
                <c:pt idx="189">
                  <c:v>1770</c:v>
                </c:pt>
                <c:pt idx="190">
                  <c:v>1780</c:v>
                </c:pt>
                <c:pt idx="191">
                  <c:v>1790</c:v>
                </c:pt>
                <c:pt idx="192">
                  <c:v>1800</c:v>
                </c:pt>
                <c:pt idx="193">
                  <c:v>1810</c:v>
                </c:pt>
                <c:pt idx="194">
                  <c:v>1820</c:v>
                </c:pt>
                <c:pt idx="195">
                  <c:v>1830</c:v>
                </c:pt>
                <c:pt idx="196">
                  <c:v>1840</c:v>
                </c:pt>
                <c:pt idx="197">
                  <c:v>1850</c:v>
                </c:pt>
                <c:pt idx="198">
                  <c:v>1860</c:v>
                </c:pt>
                <c:pt idx="199">
                  <c:v>1870</c:v>
                </c:pt>
                <c:pt idx="200">
                  <c:v>1880</c:v>
                </c:pt>
                <c:pt idx="201">
                  <c:v>1890</c:v>
                </c:pt>
                <c:pt idx="202">
                  <c:v>1900</c:v>
                </c:pt>
                <c:pt idx="203">
                  <c:v>1910</c:v>
                </c:pt>
                <c:pt idx="204">
                  <c:v>1920</c:v>
                </c:pt>
                <c:pt idx="205">
                  <c:v>1930</c:v>
                </c:pt>
                <c:pt idx="206">
                  <c:v>1940</c:v>
                </c:pt>
                <c:pt idx="207">
                  <c:v>1950</c:v>
                </c:pt>
                <c:pt idx="208">
                  <c:v>1960</c:v>
                </c:pt>
                <c:pt idx="209">
                  <c:v>1970</c:v>
                </c:pt>
              </c:numCache>
            </c:numRef>
          </c:xVal>
          <c:yVal>
            <c:numRef>
              <c:f>Таблица!$T$2:$T$211</c:f>
              <c:numCache>
                <c:ptCount val="210"/>
                <c:pt idx="0">
                  <c:v>0</c:v>
                </c:pt>
                <c:pt idx="1">
                  <c:v>1E-05</c:v>
                </c:pt>
                <c:pt idx="2">
                  <c:v>4E-05</c:v>
                </c:pt>
                <c:pt idx="3">
                  <c:v>5E-05</c:v>
                </c:pt>
                <c:pt idx="4">
                  <c:v>5.600000000000001E-05</c:v>
                </c:pt>
                <c:pt idx="5">
                  <c:v>6.000000000000001E-05</c:v>
                </c:pt>
                <c:pt idx="6">
                  <c:v>6.400000000000001E-05</c:v>
                </c:pt>
                <c:pt idx="7">
                  <c:v>6.6E-05</c:v>
                </c:pt>
                <c:pt idx="8">
                  <c:v>6.800000000000001E-05</c:v>
                </c:pt>
                <c:pt idx="9">
                  <c:v>7.000000000000002E-05</c:v>
                </c:pt>
                <c:pt idx="10">
                  <c:v>7.2E-05</c:v>
                </c:pt>
                <c:pt idx="11">
                  <c:v>7.2E-05</c:v>
                </c:pt>
                <c:pt idx="12">
                  <c:v>7.400000000000001E-05</c:v>
                </c:pt>
                <c:pt idx="13">
                  <c:v>7.400000000000001E-05</c:v>
                </c:pt>
                <c:pt idx="14">
                  <c:v>7.6E-05</c:v>
                </c:pt>
                <c:pt idx="15">
                  <c:v>7.6E-05</c:v>
                </c:pt>
                <c:pt idx="16">
                  <c:v>7.6E-05</c:v>
                </c:pt>
                <c:pt idx="17">
                  <c:v>7.6E-05</c:v>
                </c:pt>
                <c:pt idx="18">
                  <c:v>7.800000000000001E-05</c:v>
                </c:pt>
                <c:pt idx="19">
                  <c:v>7.800000000000001E-05</c:v>
                </c:pt>
                <c:pt idx="20">
                  <c:v>7.800000000000001E-05</c:v>
                </c:pt>
                <c:pt idx="21">
                  <c:v>7.800000000000001E-05</c:v>
                </c:pt>
                <c:pt idx="22">
                  <c:v>8E-05</c:v>
                </c:pt>
                <c:pt idx="23">
                  <c:v>8E-05</c:v>
                </c:pt>
                <c:pt idx="24">
                  <c:v>8E-05</c:v>
                </c:pt>
                <c:pt idx="25">
                  <c:v>8E-05</c:v>
                </c:pt>
                <c:pt idx="26">
                  <c:v>8E-05</c:v>
                </c:pt>
                <c:pt idx="27">
                  <c:v>8.200000000000001E-05</c:v>
                </c:pt>
                <c:pt idx="28">
                  <c:v>8.200000000000001E-05</c:v>
                </c:pt>
                <c:pt idx="29">
                  <c:v>8.200000000000001E-05</c:v>
                </c:pt>
                <c:pt idx="30">
                  <c:v>8.200000000000001E-05</c:v>
                </c:pt>
                <c:pt idx="31">
                  <c:v>8.200000000000001E-05</c:v>
                </c:pt>
                <c:pt idx="32">
                  <c:v>8.200000000000001E-05</c:v>
                </c:pt>
                <c:pt idx="33">
                  <c:v>8.200000000000001E-05</c:v>
                </c:pt>
                <c:pt idx="34">
                  <c:v>8.200000000000001E-05</c:v>
                </c:pt>
                <c:pt idx="35">
                  <c:v>8.200000000000001E-05</c:v>
                </c:pt>
                <c:pt idx="36">
                  <c:v>8.200000000000001E-05</c:v>
                </c:pt>
                <c:pt idx="37">
                  <c:v>8.200000000000001E-05</c:v>
                </c:pt>
                <c:pt idx="38">
                  <c:v>8.200000000000001E-05</c:v>
                </c:pt>
                <c:pt idx="39">
                  <c:v>8.200000000000001E-05</c:v>
                </c:pt>
                <c:pt idx="40">
                  <c:v>8.200000000000001E-05</c:v>
                </c:pt>
                <c:pt idx="41">
                  <c:v>8.200000000000001E-05</c:v>
                </c:pt>
                <c:pt idx="42">
                  <c:v>8.200000000000001E-05</c:v>
                </c:pt>
                <c:pt idx="43">
                  <c:v>8.200000000000001E-05</c:v>
                </c:pt>
                <c:pt idx="44">
                  <c:v>8.200000000000001E-05</c:v>
                </c:pt>
                <c:pt idx="45">
                  <c:v>8.200000000000001E-05</c:v>
                </c:pt>
                <c:pt idx="46">
                  <c:v>8.400000000000001E-05</c:v>
                </c:pt>
                <c:pt idx="47">
                  <c:v>8.400000000000001E-05</c:v>
                </c:pt>
                <c:pt idx="48">
                  <c:v>8.400000000000001E-05</c:v>
                </c:pt>
                <c:pt idx="49">
                  <c:v>8.400000000000001E-05</c:v>
                </c:pt>
                <c:pt idx="50">
                  <c:v>8.400000000000001E-05</c:v>
                </c:pt>
                <c:pt idx="51">
                  <c:v>8.400000000000001E-05</c:v>
                </c:pt>
                <c:pt idx="52">
                  <c:v>8.400000000000001E-05</c:v>
                </c:pt>
                <c:pt idx="53">
                  <c:v>8.400000000000001E-05</c:v>
                </c:pt>
                <c:pt idx="54">
                  <c:v>8.600000000000002E-05</c:v>
                </c:pt>
                <c:pt idx="55">
                  <c:v>8.600000000000002E-05</c:v>
                </c:pt>
                <c:pt idx="56">
                  <c:v>8.600000000000002E-05</c:v>
                </c:pt>
                <c:pt idx="57">
                  <c:v>8.600000000000002E-05</c:v>
                </c:pt>
                <c:pt idx="58">
                  <c:v>8.600000000000002E-05</c:v>
                </c:pt>
                <c:pt idx="59">
                  <c:v>8.600000000000002E-05</c:v>
                </c:pt>
                <c:pt idx="60">
                  <c:v>8.600000000000002E-05</c:v>
                </c:pt>
                <c:pt idx="61">
                  <c:v>8.600000000000002E-05</c:v>
                </c:pt>
                <c:pt idx="62">
                  <c:v>8.600000000000002E-05</c:v>
                </c:pt>
                <c:pt idx="63">
                  <c:v>8.600000000000002E-05</c:v>
                </c:pt>
                <c:pt idx="64">
                  <c:v>8.800000000000001E-05</c:v>
                </c:pt>
                <c:pt idx="65">
                  <c:v>8.800000000000001E-05</c:v>
                </c:pt>
                <c:pt idx="66">
                  <c:v>8.800000000000001E-05</c:v>
                </c:pt>
                <c:pt idx="67">
                  <c:v>8.800000000000001E-05</c:v>
                </c:pt>
                <c:pt idx="68">
                  <c:v>8.800000000000001E-05</c:v>
                </c:pt>
                <c:pt idx="69">
                  <c:v>8.800000000000001E-05</c:v>
                </c:pt>
                <c:pt idx="70">
                  <c:v>8.800000000000001E-05</c:v>
                </c:pt>
                <c:pt idx="71">
                  <c:v>8.800000000000001E-05</c:v>
                </c:pt>
                <c:pt idx="72">
                  <c:v>8.800000000000001E-05</c:v>
                </c:pt>
                <c:pt idx="73">
                  <c:v>8.800000000000001E-05</c:v>
                </c:pt>
                <c:pt idx="74">
                  <c:v>9.000000000000002E-05</c:v>
                </c:pt>
                <c:pt idx="75">
                  <c:v>9.000000000000002E-05</c:v>
                </c:pt>
                <c:pt idx="76">
                  <c:v>9.000000000000002E-05</c:v>
                </c:pt>
                <c:pt idx="77">
                  <c:v>9.000000000000002E-05</c:v>
                </c:pt>
                <c:pt idx="78">
                  <c:v>9.000000000000002E-05</c:v>
                </c:pt>
                <c:pt idx="79">
                  <c:v>9.000000000000002E-05</c:v>
                </c:pt>
                <c:pt idx="80">
                  <c:v>9.000000000000002E-05</c:v>
                </c:pt>
                <c:pt idx="81">
                  <c:v>9.000000000000002E-05</c:v>
                </c:pt>
                <c:pt idx="82">
                  <c:v>9.000000000000002E-05</c:v>
                </c:pt>
                <c:pt idx="83">
                  <c:v>9.000000000000002E-05</c:v>
                </c:pt>
                <c:pt idx="84">
                  <c:v>9.000000000000002E-05</c:v>
                </c:pt>
                <c:pt idx="85">
                  <c:v>9.000000000000002E-05</c:v>
                </c:pt>
                <c:pt idx="86">
                  <c:v>9.000000000000002E-05</c:v>
                </c:pt>
                <c:pt idx="87">
                  <c:v>9.200000000000001E-05</c:v>
                </c:pt>
                <c:pt idx="88">
                  <c:v>9.200000000000001E-05</c:v>
                </c:pt>
                <c:pt idx="89">
                  <c:v>9.200000000000001E-05</c:v>
                </c:pt>
                <c:pt idx="90">
                  <c:v>9.200000000000001E-05</c:v>
                </c:pt>
                <c:pt idx="91">
                  <c:v>9.200000000000001E-05</c:v>
                </c:pt>
                <c:pt idx="92">
                  <c:v>9.200000000000001E-05</c:v>
                </c:pt>
                <c:pt idx="93">
                  <c:v>9.200000000000001E-05</c:v>
                </c:pt>
                <c:pt idx="94">
                  <c:v>9.200000000000001E-05</c:v>
                </c:pt>
                <c:pt idx="95">
                  <c:v>9.200000000000001E-05</c:v>
                </c:pt>
                <c:pt idx="96">
                  <c:v>9.200000000000001E-05</c:v>
                </c:pt>
                <c:pt idx="97">
                  <c:v>9.200000000000001E-05</c:v>
                </c:pt>
                <c:pt idx="98">
                  <c:v>9.200000000000001E-05</c:v>
                </c:pt>
                <c:pt idx="99">
                  <c:v>9.200000000000001E-05</c:v>
                </c:pt>
                <c:pt idx="100">
                  <c:v>9.400000000000004E-05</c:v>
                </c:pt>
                <c:pt idx="101">
                  <c:v>9.400000000000004E-05</c:v>
                </c:pt>
                <c:pt idx="102">
                  <c:v>9.400000000000004E-05</c:v>
                </c:pt>
                <c:pt idx="103">
                  <c:v>9.400000000000004E-05</c:v>
                </c:pt>
                <c:pt idx="104">
                  <c:v>9.400000000000004E-05</c:v>
                </c:pt>
                <c:pt idx="105">
                  <c:v>9.400000000000004E-05</c:v>
                </c:pt>
                <c:pt idx="106">
                  <c:v>9.400000000000004E-05</c:v>
                </c:pt>
                <c:pt idx="107">
                  <c:v>9.400000000000004E-05</c:v>
                </c:pt>
                <c:pt idx="108">
                  <c:v>9.400000000000004E-05</c:v>
                </c:pt>
                <c:pt idx="109">
                  <c:v>9.400000000000004E-05</c:v>
                </c:pt>
                <c:pt idx="110">
                  <c:v>9.400000000000004E-05</c:v>
                </c:pt>
                <c:pt idx="111">
                  <c:v>9.400000000000004E-05</c:v>
                </c:pt>
                <c:pt idx="112">
                  <c:v>9.400000000000004E-05</c:v>
                </c:pt>
                <c:pt idx="113">
                  <c:v>9.400000000000004E-05</c:v>
                </c:pt>
                <c:pt idx="114">
                  <c:v>9.400000000000004E-05</c:v>
                </c:pt>
                <c:pt idx="115">
                  <c:v>9.400000000000004E-05</c:v>
                </c:pt>
                <c:pt idx="116">
                  <c:v>9.400000000000004E-05</c:v>
                </c:pt>
                <c:pt idx="117">
                  <c:v>9.600000000000002E-05</c:v>
                </c:pt>
                <c:pt idx="118">
                  <c:v>9.600000000000002E-05</c:v>
                </c:pt>
                <c:pt idx="119">
                  <c:v>9.600000000000002E-05</c:v>
                </c:pt>
                <c:pt idx="120">
                  <c:v>9.600000000000002E-05</c:v>
                </c:pt>
                <c:pt idx="121">
                  <c:v>9.600000000000002E-05</c:v>
                </c:pt>
                <c:pt idx="122">
                  <c:v>9.600000000000002E-05</c:v>
                </c:pt>
                <c:pt idx="123">
                  <c:v>9.600000000000002E-05</c:v>
                </c:pt>
                <c:pt idx="124">
                  <c:v>9.600000000000002E-05</c:v>
                </c:pt>
                <c:pt idx="125">
                  <c:v>9.600000000000002E-05</c:v>
                </c:pt>
                <c:pt idx="126">
                  <c:v>9.600000000000002E-05</c:v>
                </c:pt>
                <c:pt idx="127">
                  <c:v>9.600000000000002E-05</c:v>
                </c:pt>
                <c:pt idx="128">
                  <c:v>9.600000000000002E-05</c:v>
                </c:pt>
                <c:pt idx="129">
                  <c:v>9.600000000000002E-05</c:v>
                </c:pt>
                <c:pt idx="130">
                  <c:v>9.600000000000002E-05</c:v>
                </c:pt>
                <c:pt idx="131">
                  <c:v>9.600000000000002E-05</c:v>
                </c:pt>
                <c:pt idx="132">
                  <c:v>9.600000000000002E-05</c:v>
                </c:pt>
                <c:pt idx="133">
                  <c:v>9.600000000000002E-05</c:v>
                </c:pt>
                <c:pt idx="134">
                  <c:v>9.600000000000002E-05</c:v>
                </c:pt>
                <c:pt idx="135">
                  <c:v>9.600000000000002E-05</c:v>
                </c:pt>
                <c:pt idx="136">
                  <c:v>9.600000000000002E-05</c:v>
                </c:pt>
                <c:pt idx="137">
                  <c:v>9.800000000000004E-05</c:v>
                </c:pt>
                <c:pt idx="138">
                  <c:v>9.800000000000004E-05</c:v>
                </c:pt>
                <c:pt idx="139">
                  <c:v>9.800000000000004E-05</c:v>
                </c:pt>
                <c:pt idx="140">
                  <c:v>9.800000000000004E-05</c:v>
                </c:pt>
                <c:pt idx="141">
                  <c:v>9.800000000000004E-05</c:v>
                </c:pt>
                <c:pt idx="142">
                  <c:v>9.800000000000004E-05</c:v>
                </c:pt>
                <c:pt idx="143">
                  <c:v>9.800000000000004E-05</c:v>
                </c:pt>
                <c:pt idx="144">
                  <c:v>9.800000000000004E-05</c:v>
                </c:pt>
                <c:pt idx="145">
                  <c:v>9.800000000000004E-05</c:v>
                </c:pt>
                <c:pt idx="146">
                  <c:v>9.800000000000004E-05</c:v>
                </c:pt>
                <c:pt idx="147">
                  <c:v>9.800000000000004E-05</c:v>
                </c:pt>
                <c:pt idx="148">
                  <c:v>9.800000000000004E-05</c:v>
                </c:pt>
                <c:pt idx="149">
                  <c:v>9.800000000000004E-05</c:v>
                </c:pt>
                <c:pt idx="150">
                  <c:v>9.800000000000004E-05</c:v>
                </c:pt>
                <c:pt idx="151">
                  <c:v>9.800000000000004E-05</c:v>
                </c:pt>
                <c:pt idx="152">
                  <c:v>9.800000000000004E-05</c:v>
                </c:pt>
                <c:pt idx="153">
                  <c:v>9.800000000000004E-05</c:v>
                </c:pt>
                <c:pt idx="154">
                  <c:v>9.800000000000004E-05</c:v>
                </c:pt>
                <c:pt idx="155">
                  <c:v>9.800000000000004E-05</c:v>
                </c:pt>
                <c:pt idx="156">
                  <c:v>9.800000000000004E-05</c:v>
                </c:pt>
                <c:pt idx="157">
                  <c:v>9.800000000000004E-05</c:v>
                </c:pt>
                <c:pt idx="158">
                  <c:v>9.800000000000004E-05</c:v>
                </c:pt>
                <c:pt idx="159">
                  <c:v>9.800000000000004E-05</c:v>
                </c:pt>
                <c:pt idx="160">
                  <c:v>9.800000000000004E-05</c:v>
                </c:pt>
                <c:pt idx="161">
                  <c:v>9.800000000000004E-05</c:v>
                </c:pt>
                <c:pt idx="162">
                  <c:v>0.00010000000000000003</c:v>
                </c:pt>
                <c:pt idx="163">
                  <c:v>0.00010000000000000003</c:v>
                </c:pt>
                <c:pt idx="164">
                  <c:v>0.00010000000000000003</c:v>
                </c:pt>
                <c:pt idx="165">
                  <c:v>0.00010000000000000003</c:v>
                </c:pt>
                <c:pt idx="166">
                  <c:v>0.00010000000000000003</c:v>
                </c:pt>
                <c:pt idx="167">
                  <c:v>0.00010000000000000003</c:v>
                </c:pt>
                <c:pt idx="168">
                  <c:v>0.00010000000000000003</c:v>
                </c:pt>
                <c:pt idx="169">
                  <c:v>0.00010000000000000003</c:v>
                </c:pt>
                <c:pt idx="170">
                  <c:v>0.00010000000000000003</c:v>
                </c:pt>
                <c:pt idx="171">
                  <c:v>0.00010000000000000003</c:v>
                </c:pt>
                <c:pt idx="172">
                  <c:v>0.00010000000000000003</c:v>
                </c:pt>
                <c:pt idx="173">
                  <c:v>0.00010000000000000003</c:v>
                </c:pt>
                <c:pt idx="174">
                  <c:v>0.00010000000000000003</c:v>
                </c:pt>
                <c:pt idx="175">
                  <c:v>0.00010000000000000003</c:v>
                </c:pt>
                <c:pt idx="176">
                  <c:v>0.00010000000000000003</c:v>
                </c:pt>
                <c:pt idx="177">
                  <c:v>0.00010000000000000003</c:v>
                </c:pt>
                <c:pt idx="178">
                  <c:v>0.00010000000000000003</c:v>
                </c:pt>
                <c:pt idx="179">
                  <c:v>0.00010000000000000003</c:v>
                </c:pt>
                <c:pt idx="180">
                  <c:v>0.00010000000000000003</c:v>
                </c:pt>
                <c:pt idx="181">
                  <c:v>0.00010000000000000003</c:v>
                </c:pt>
                <c:pt idx="182">
                  <c:v>0.00010000000000000003</c:v>
                </c:pt>
                <c:pt idx="183">
                  <c:v>0.00010000000000000003</c:v>
                </c:pt>
                <c:pt idx="184">
                  <c:v>0.00010000000000000003</c:v>
                </c:pt>
                <c:pt idx="185">
                  <c:v>0.00010000000000000003</c:v>
                </c:pt>
                <c:pt idx="186">
                  <c:v>0.00010000000000000003</c:v>
                </c:pt>
                <c:pt idx="187">
                  <c:v>0.00010000000000000003</c:v>
                </c:pt>
                <c:pt idx="188">
                  <c:v>0.00010000000000000003</c:v>
                </c:pt>
                <c:pt idx="189">
                  <c:v>0.00010000000000000003</c:v>
                </c:pt>
                <c:pt idx="190">
                  <c:v>0.00010000000000000003</c:v>
                </c:pt>
                <c:pt idx="191">
                  <c:v>0.00010000000000000003</c:v>
                </c:pt>
                <c:pt idx="192">
                  <c:v>0.00010000000000000003</c:v>
                </c:pt>
                <c:pt idx="193">
                  <c:v>0.00010000000000000003</c:v>
                </c:pt>
                <c:pt idx="194">
                  <c:v>0.00010000000000000003</c:v>
                </c:pt>
                <c:pt idx="195">
                  <c:v>0.00010000000000000003</c:v>
                </c:pt>
                <c:pt idx="196">
                  <c:v>0.00010000000000000003</c:v>
                </c:pt>
                <c:pt idx="197">
                  <c:v>0.00010000000000000003</c:v>
                </c:pt>
                <c:pt idx="198">
                  <c:v>0.00010000000000000003</c:v>
                </c:pt>
                <c:pt idx="199">
                  <c:v>0.00010000000000000003</c:v>
                </c:pt>
                <c:pt idx="200">
                  <c:v>0.00010000000000000003</c:v>
                </c:pt>
                <c:pt idx="201">
                  <c:v>0.00010000000000000003</c:v>
                </c:pt>
                <c:pt idx="202">
                  <c:v>0.00010000000000000003</c:v>
                </c:pt>
                <c:pt idx="203">
                  <c:v>0.00010000000000000003</c:v>
                </c:pt>
                <c:pt idx="204">
                  <c:v>0.00010000000000000003</c:v>
                </c:pt>
                <c:pt idx="205">
                  <c:v>0.00010000000000000003</c:v>
                </c:pt>
                <c:pt idx="206">
                  <c:v>0.00010000000000000003</c:v>
                </c:pt>
                <c:pt idx="207">
                  <c:v>0.00010000000000000003</c:v>
                </c:pt>
                <c:pt idx="208">
                  <c:v>0.00010000000000000003</c:v>
                </c:pt>
                <c:pt idx="209">
                  <c:v>0.00010200000000000004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Таблица!$U$1</c:f>
              <c:strCache>
                <c:ptCount val="1"/>
                <c:pt idx="0">
                  <c:v>Ф2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Таблица!$R$2:$R$211</c:f>
              <c:numCache>
                <c:ptCount val="210"/>
                <c:pt idx="0">
                  <c:v>0</c:v>
                </c:pt>
                <c:pt idx="1">
                  <c:v>5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271</c:v>
                </c:pt>
                <c:pt idx="29">
                  <c:v>272</c:v>
                </c:pt>
                <c:pt idx="30">
                  <c:v>273</c:v>
                </c:pt>
                <c:pt idx="31">
                  <c:v>274</c:v>
                </c:pt>
                <c:pt idx="32">
                  <c:v>275</c:v>
                </c:pt>
                <c:pt idx="33">
                  <c:v>276</c:v>
                </c:pt>
                <c:pt idx="34">
                  <c:v>277</c:v>
                </c:pt>
                <c:pt idx="35">
                  <c:v>278</c:v>
                </c:pt>
                <c:pt idx="36">
                  <c:v>279</c:v>
                </c:pt>
                <c:pt idx="37">
                  <c:v>280</c:v>
                </c:pt>
                <c:pt idx="38">
                  <c:v>281</c:v>
                </c:pt>
                <c:pt idx="39">
                  <c:v>282</c:v>
                </c:pt>
                <c:pt idx="40">
                  <c:v>280</c:v>
                </c:pt>
                <c:pt idx="41">
                  <c:v>290</c:v>
                </c:pt>
                <c:pt idx="42">
                  <c:v>300</c:v>
                </c:pt>
                <c:pt idx="43">
                  <c:v>310</c:v>
                </c:pt>
                <c:pt idx="44">
                  <c:v>320</c:v>
                </c:pt>
                <c:pt idx="45">
                  <c:v>330</c:v>
                </c:pt>
                <c:pt idx="46">
                  <c:v>340</c:v>
                </c:pt>
                <c:pt idx="47">
                  <c:v>350</c:v>
                </c:pt>
                <c:pt idx="48">
                  <c:v>360</c:v>
                </c:pt>
                <c:pt idx="49">
                  <c:v>370</c:v>
                </c:pt>
                <c:pt idx="50">
                  <c:v>380</c:v>
                </c:pt>
                <c:pt idx="51">
                  <c:v>390</c:v>
                </c:pt>
                <c:pt idx="52">
                  <c:v>400</c:v>
                </c:pt>
                <c:pt idx="53">
                  <c:v>410</c:v>
                </c:pt>
                <c:pt idx="54">
                  <c:v>420</c:v>
                </c:pt>
                <c:pt idx="55">
                  <c:v>430</c:v>
                </c:pt>
                <c:pt idx="56">
                  <c:v>440</c:v>
                </c:pt>
                <c:pt idx="57">
                  <c:v>450</c:v>
                </c:pt>
                <c:pt idx="58">
                  <c:v>460</c:v>
                </c:pt>
                <c:pt idx="59">
                  <c:v>470</c:v>
                </c:pt>
                <c:pt idx="60">
                  <c:v>480</c:v>
                </c:pt>
                <c:pt idx="61">
                  <c:v>490</c:v>
                </c:pt>
                <c:pt idx="62">
                  <c:v>500</c:v>
                </c:pt>
                <c:pt idx="63">
                  <c:v>510</c:v>
                </c:pt>
                <c:pt idx="64">
                  <c:v>520</c:v>
                </c:pt>
                <c:pt idx="65">
                  <c:v>530</c:v>
                </c:pt>
                <c:pt idx="66">
                  <c:v>540</c:v>
                </c:pt>
                <c:pt idx="67">
                  <c:v>550</c:v>
                </c:pt>
                <c:pt idx="68">
                  <c:v>560</c:v>
                </c:pt>
                <c:pt idx="69">
                  <c:v>570</c:v>
                </c:pt>
                <c:pt idx="70">
                  <c:v>580</c:v>
                </c:pt>
                <c:pt idx="71">
                  <c:v>590</c:v>
                </c:pt>
                <c:pt idx="72">
                  <c:v>600</c:v>
                </c:pt>
                <c:pt idx="73">
                  <c:v>610</c:v>
                </c:pt>
                <c:pt idx="74">
                  <c:v>620</c:v>
                </c:pt>
                <c:pt idx="75">
                  <c:v>630</c:v>
                </c:pt>
                <c:pt idx="76">
                  <c:v>640</c:v>
                </c:pt>
                <c:pt idx="77">
                  <c:v>650</c:v>
                </c:pt>
                <c:pt idx="78">
                  <c:v>660</c:v>
                </c:pt>
                <c:pt idx="79">
                  <c:v>670</c:v>
                </c:pt>
                <c:pt idx="80">
                  <c:v>680</c:v>
                </c:pt>
                <c:pt idx="81">
                  <c:v>690</c:v>
                </c:pt>
                <c:pt idx="82">
                  <c:v>700</c:v>
                </c:pt>
                <c:pt idx="83">
                  <c:v>710</c:v>
                </c:pt>
                <c:pt idx="84">
                  <c:v>720</c:v>
                </c:pt>
                <c:pt idx="85">
                  <c:v>730</c:v>
                </c:pt>
                <c:pt idx="86">
                  <c:v>740</c:v>
                </c:pt>
                <c:pt idx="87">
                  <c:v>750</c:v>
                </c:pt>
                <c:pt idx="88">
                  <c:v>760</c:v>
                </c:pt>
                <c:pt idx="89">
                  <c:v>770</c:v>
                </c:pt>
                <c:pt idx="90">
                  <c:v>780</c:v>
                </c:pt>
                <c:pt idx="91">
                  <c:v>790</c:v>
                </c:pt>
                <c:pt idx="92">
                  <c:v>800</c:v>
                </c:pt>
                <c:pt idx="93">
                  <c:v>810</c:v>
                </c:pt>
                <c:pt idx="94">
                  <c:v>820</c:v>
                </c:pt>
                <c:pt idx="95">
                  <c:v>830</c:v>
                </c:pt>
                <c:pt idx="96">
                  <c:v>840</c:v>
                </c:pt>
                <c:pt idx="97">
                  <c:v>850</c:v>
                </c:pt>
                <c:pt idx="98">
                  <c:v>860</c:v>
                </c:pt>
                <c:pt idx="99">
                  <c:v>870</c:v>
                </c:pt>
                <c:pt idx="100">
                  <c:v>880</c:v>
                </c:pt>
                <c:pt idx="101">
                  <c:v>890</c:v>
                </c:pt>
                <c:pt idx="102">
                  <c:v>900</c:v>
                </c:pt>
                <c:pt idx="103">
                  <c:v>910</c:v>
                </c:pt>
                <c:pt idx="104">
                  <c:v>920</c:v>
                </c:pt>
                <c:pt idx="105">
                  <c:v>930</c:v>
                </c:pt>
                <c:pt idx="106">
                  <c:v>940</c:v>
                </c:pt>
                <c:pt idx="107">
                  <c:v>950</c:v>
                </c:pt>
                <c:pt idx="108">
                  <c:v>960</c:v>
                </c:pt>
                <c:pt idx="109">
                  <c:v>970</c:v>
                </c:pt>
                <c:pt idx="110">
                  <c:v>980</c:v>
                </c:pt>
                <c:pt idx="111">
                  <c:v>990</c:v>
                </c:pt>
                <c:pt idx="112">
                  <c:v>1000</c:v>
                </c:pt>
                <c:pt idx="113">
                  <c:v>1010</c:v>
                </c:pt>
                <c:pt idx="114">
                  <c:v>1020</c:v>
                </c:pt>
                <c:pt idx="115">
                  <c:v>1030</c:v>
                </c:pt>
                <c:pt idx="116">
                  <c:v>1040</c:v>
                </c:pt>
                <c:pt idx="117">
                  <c:v>1050</c:v>
                </c:pt>
                <c:pt idx="118">
                  <c:v>1060</c:v>
                </c:pt>
                <c:pt idx="119">
                  <c:v>1070</c:v>
                </c:pt>
                <c:pt idx="120">
                  <c:v>1080</c:v>
                </c:pt>
                <c:pt idx="121">
                  <c:v>1090</c:v>
                </c:pt>
                <c:pt idx="122">
                  <c:v>1100</c:v>
                </c:pt>
                <c:pt idx="123">
                  <c:v>1110</c:v>
                </c:pt>
                <c:pt idx="124">
                  <c:v>1120</c:v>
                </c:pt>
                <c:pt idx="125">
                  <c:v>1130</c:v>
                </c:pt>
                <c:pt idx="126">
                  <c:v>1140</c:v>
                </c:pt>
                <c:pt idx="127">
                  <c:v>1150</c:v>
                </c:pt>
                <c:pt idx="128">
                  <c:v>1160</c:v>
                </c:pt>
                <c:pt idx="129">
                  <c:v>1170</c:v>
                </c:pt>
                <c:pt idx="130">
                  <c:v>1180</c:v>
                </c:pt>
                <c:pt idx="131">
                  <c:v>1190</c:v>
                </c:pt>
                <c:pt idx="132">
                  <c:v>1200</c:v>
                </c:pt>
                <c:pt idx="133">
                  <c:v>1210</c:v>
                </c:pt>
                <c:pt idx="134">
                  <c:v>1220</c:v>
                </c:pt>
                <c:pt idx="135">
                  <c:v>1230</c:v>
                </c:pt>
                <c:pt idx="136">
                  <c:v>1240</c:v>
                </c:pt>
                <c:pt idx="137">
                  <c:v>1250</c:v>
                </c:pt>
                <c:pt idx="138">
                  <c:v>1260</c:v>
                </c:pt>
                <c:pt idx="139">
                  <c:v>1270</c:v>
                </c:pt>
                <c:pt idx="140">
                  <c:v>1280</c:v>
                </c:pt>
                <c:pt idx="141">
                  <c:v>1290</c:v>
                </c:pt>
                <c:pt idx="142">
                  <c:v>1300</c:v>
                </c:pt>
                <c:pt idx="143">
                  <c:v>1310</c:v>
                </c:pt>
                <c:pt idx="144">
                  <c:v>1320</c:v>
                </c:pt>
                <c:pt idx="145">
                  <c:v>1330</c:v>
                </c:pt>
                <c:pt idx="146">
                  <c:v>1340</c:v>
                </c:pt>
                <c:pt idx="147">
                  <c:v>1350</c:v>
                </c:pt>
                <c:pt idx="148">
                  <c:v>1360</c:v>
                </c:pt>
                <c:pt idx="149">
                  <c:v>1370</c:v>
                </c:pt>
                <c:pt idx="150">
                  <c:v>1380</c:v>
                </c:pt>
                <c:pt idx="151">
                  <c:v>1390</c:v>
                </c:pt>
                <c:pt idx="152">
                  <c:v>1400</c:v>
                </c:pt>
                <c:pt idx="153">
                  <c:v>1410</c:v>
                </c:pt>
                <c:pt idx="154">
                  <c:v>1420</c:v>
                </c:pt>
                <c:pt idx="155">
                  <c:v>1430</c:v>
                </c:pt>
                <c:pt idx="156">
                  <c:v>1440</c:v>
                </c:pt>
                <c:pt idx="157">
                  <c:v>1450</c:v>
                </c:pt>
                <c:pt idx="158">
                  <c:v>1460</c:v>
                </c:pt>
                <c:pt idx="159">
                  <c:v>1470</c:v>
                </c:pt>
                <c:pt idx="160">
                  <c:v>1480</c:v>
                </c:pt>
                <c:pt idx="161">
                  <c:v>1490</c:v>
                </c:pt>
                <c:pt idx="162">
                  <c:v>1500</c:v>
                </c:pt>
                <c:pt idx="163">
                  <c:v>1510</c:v>
                </c:pt>
                <c:pt idx="164">
                  <c:v>1520</c:v>
                </c:pt>
                <c:pt idx="165">
                  <c:v>1530</c:v>
                </c:pt>
                <c:pt idx="166">
                  <c:v>1540</c:v>
                </c:pt>
                <c:pt idx="167">
                  <c:v>1550</c:v>
                </c:pt>
                <c:pt idx="168">
                  <c:v>1560</c:v>
                </c:pt>
                <c:pt idx="169">
                  <c:v>1570</c:v>
                </c:pt>
                <c:pt idx="170">
                  <c:v>1580</c:v>
                </c:pt>
                <c:pt idx="171">
                  <c:v>1590</c:v>
                </c:pt>
                <c:pt idx="172">
                  <c:v>1600</c:v>
                </c:pt>
                <c:pt idx="173">
                  <c:v>1610</c:v>
                </c:pt>
                <c:pt idx="174">
                  <c:v>1620</c:v>
                </c:pt>
                <c:pt idx="175">
                  <c:v>1630</c:v>
                </c:pt>
                <c:pt idx="176">
                  <c:v>1640</c:v>
                </c:pt>
                <c:pt idx="177">
                  <c:v>1650</c:v>
                </c:pt>
                <c:pt idx="178">
                  <c:v>1660</c:v>
                </c:pt>
                <c:pt idx="179">
                  <c:v>1670</c:v>
                </c:pt>
                <c:pt idx="180">
                  <c:v>1680</c:v>
                </c:pt>
                <c:pt idx="181">
                  <c:v>1690</c:v>
                </c:pt>
                <c:pt idx="182">
                  <c:v>1700</c:v>
                </c:pt>
                <c:pt idx="183">
                  <c:v>1710</c:v>
                </c:pt>
                <c:pt idx="184">
                  <c:v>1720</c:v>
                </c:pt>
                <c:pt idx="185">
                  <c:v>1730</c:v>
                </c:pt>
                <c:pt idx="186">
                  <c:v>1740</c:v>
                </c:pt>
                <c:pt idx="187">
                  <c:v>1750</c:v>
                </c:pt>
                <c:pt idx="188">
                  <c:v>1760</c:v>
                </c:pt>
                <c:pt idx="189">
                  <c:v>1770</c:v>
                </c:pt>
                <c:pt idx="190">
                  <c:v>1780</c:v>
                </c:pt>
                <c:pt idx="191">
                  <c:v>1790</c:v>
                </c:pt>
                <c:pt idx="192">
                  <c:v>1800</c:v>
                </c:pt>
                <c:pt idx="193">
                  <c:v>1810</c:v>
                </c:pt>
                <c:pt idx="194">
                  <c:v>1820</c:v>
                </c:pt>
                <c:pt idx="195">
                  <c:v>1830</c:v>
                </c:pt>
                <c:pt idx="196">
                  <c:v>1840</c:v>
                </c:pt>
                <c:pt idx="197">
                  <c:v>1850</c:v>
                </c:pt>
                <c:pt idx="198">
                  <c:v>1860</c:v>
                </c:pt>
                <c:pt idx="199">
                  <c:v>1870</c:v>
                </c:pt>
                <c:pt idx="200">
                  <c:v>1880</c:v>
                </c:pt>
                <c:pt idx="201">
                  <c:v>1890</c:v>
                </c:pt>
                <c:pt idx="202">
                  <c:v>1900</c:v>
                </c:pt>
                <c:pt idx="203">
                  <c:v>1910</c:v>
                </c:pt>
                <c:pt idx="204">
                  <c:v>1920</c:v>
                </c:pt>
                <c:pt idx="205">
                  <c:v>1930</c:v>
                </c:pt>
                <c:pt idx="206">
                  <c:v>1940</c:v>
                </c:pt>
                <c:pt idx="207">
                  <c:v>1950</c:v>
                </c:pt>
                <c:pt idx="208">
                  <c:v>1960</c:v>
                </c:pt>
                <c:pt idx="209">
                  <c:v>1970</c:v>
                </c:pt>
              </c:numCache>
            </c:numRef>
          </c:xVal>
          <c:yVal>
            <c:numRef>
              <c:f>Таблица!$U$2:$U$211</c:f>
              <c:numCache>
                <c:ptCount val="210"/>
                <c:pt idx="0">
                  <c:v>0</c:v>
                </c:pt>
                <c:pt idx="1">
                  <c:v>0.00011400000000000005</c:v>
                </c:pt>
                <c:pt idx="2">
                  <c:v>0.00023600000000000015</c:v>
                </c:pt>
                <c:pt idx="3">
                  <c:v>0.00026200000000000013</c:v>
                </c:pt>
                <c:pt idx="4">
                  <c:v>0.00028000000000000014</c:v>
                </c:pt>
                <c:pt idx="5">
                  <c:v>0.0002900000000000002</c:v>
                </c:pt>
                <c:pt idx="6">
                  <c:v>0.0002980000000000002</c:v>
                </c:pt>
                <c:pt idx="7">
                  <c:v>0.00030400000000000023</c:v>
                </c:pt>
                <c:pt idx="8">
                  <c:v>0.0003080000000000002</c:v>
                </c:pt>
                <c:pt idx="9">
                  <c:v>0.0003120000000000002</c:v>
                </c:pt>
                <c:pt idx="10">
                  <c:v>0.0003160000000000002</c:v>
                </c:pt>
                <c:pt idx="11">
                  <c:v>0.00032000000000000024</c:v>
                </c:pt>
                <c:pt idx="12">
                  <c:v>0.0003220000000000002</c:v>
                </c:pt>
                <c:pt idx="13">
                  <c:v>0.00032400000000000023</c:v>
                </c:pt>
                <c:pt idx="14">
                  <c:v>0.0003280000000000002</c:v>
                </c:pt>
                <c:pt idx="15">
                  <c:v>0.0003300000000000002</c:v>
                </c:pt>
                <c:pt idx="16">
                  <c:v>0.0003320000000000002</c:v>
                </c:pt>
                <c:pt idx="17">
                  <c:v>0.0003340000000000002</c:v>
                </c:pt>
                <c:pt idx="18">
                  <c:v>0.00033600000000000025</c:v>
                </c:pt>
                <c:pt idx="19">
                  <c:v>0.0003380000000000002</c:v>
                </c:pt>
                <c:pt idx="20">
                  <c:v>0.00034000000000000024</c:v>
                </c:pt>
                <c:pt idx="21">
                  <c:v>0.0003420000000000003</c:v>
                </c:pt>
                <c:pt idx="22">
                  <c:v>0.00034400000000000023</c:v>
                </c:pt>
                <c:pt idx="23">
                  <c:v>0.0003460000000000003</c:v>
                </c:pt>
                <c:pt idx="24">
                  <c:v>0.0003460000000000003</c:v>
                </c:pt>
                <c:pt idx="25">
                  <c:v>0.0003480000000000003</c:v>
                </c:pt>
                <c:pt idx="26">
                  <c:v>0.00035000000000000027</c:v>
                </c:pt>
                <c:pt idx="27">
                  <c:v>0.00035200000000000026</c:v>
                </c:pt>
                <c:pt idx="28">
                  <c:v>0.00035200000000000026</c:v>
                </c:pt>
                <c:pt idx="29">
                  <c:v>0.00035200000000000026</c:v>
                </c:pt>
                <c:pt idx="30">
                  <c:v>0.00035200000000000026</c:v>
                </c:pt>
                <c:pt idx="31">
                  <c:v>0.00035200000000000026</c:v>
                </c:pt>
                <c:pt idx="32">
                  <c:v>0.00035200000000000026</c:v>
                </c:pt>
                <c:pt idx="33">
                  <c:v>0.00035200000000000026</c:v>
                </c:pt>
                <c:pt idx="34">
                  <c:v>0.00035200000000000026</c:v>
                </c:pt>
                <c:pt idx="35">
                  <c:v>0.0003540000000000002</c:v>
                </c:pt>
                <c:pt idx="36">
                  <c:v>0.0003540000000000002</c:v>
                </c:pt>
                <c:pt idx="37">
                  <c:v>0.0003540000000000002</c:v>
                </c:pt>
                <c:pt idx="38">
                  <c:v>0.0003540000000000002</c:v>
                </c:pt>
                <c:pt idx="39">
                  <c:v>0.0003540000000000002</c:v>
                </c:pt>
                <c:pt idx="40">
                  <c:v>0.0003540000000000002</c:v>
                </c:pt>
                <c:pt idx="41">
                  <c:v>0.00035600000000000025</c:v>
                </c:pt>
                <c:pt idx="42">
                  <c:v>0.00035600000000000025</c:v>
                </c:pt>
                <c:pt idx="43">
                  <c:v>0.0003580000000000003</c:v>
                </c:pt>
                <c:pt idx="44">
                  <c:v>0.00036000000000000024</c:v>
                </c:pt>
                <c:pt idx="45">
                  <c:v>0.00036000000000000024</c:v>
                </c:pt>
                <c:pt idx="46">
                  <c:v>0.0003620000000000003</c:v>
                </c:pt>
                <c:pt idx="47">
                  <c:v>0.00036400000000000023</c:v>
                </c:pt>
                <c:pt idx="48">
                  <c:v>0.00036400000000000023</c:v>
                </c:pt>
                <c:pt idx="49">
                  <c:v>0.0003660000000000003</c:v>
                </c:pt>
                <c:pt idx="50">
                  <c:v>0.00036800000000000027</c:v>
                </c:pt>
                <c:pt idx="51">
                  <c:v>0.00036800000000000027</c:v>
                </c:pt>
                <c:pt idx="52">
                  <c:v>0.00037000000000000027</c:v>
                </c:pt>
                <c:pt idx="53">
                  <c:v>0.00037000000000000027</c:v>
                </c:pt>
                <c:pt idx="54">
                  <c:v>0.00037200000000000026</c:v>
                </c:pt>
                <c:pt idx="55">
                  <c:v>0.00037200000000000026</c:v>
                </c:pt>
                <c:pt idx="56">
                  <c:v>0.0003740000000000003</c:v>
                </c:pt>
                <c:pt idx="57">
                  <c:v>0.00037600000000000025</c:v>
                </c:pt>
                <c:pt idx="58">
                  <c:v>0.00037600000000000025</c:v>
                </c:pt>
                <c:pt idx="59">
                  <c:v>0.0003780000000000003</c:v>
                </c:pt>
                <c:pt idx="60">
                  <c:v>0.0003780000000000003</c:v>
                </c:pt>
                <c:pt idx="61">
                  <c:v>0.0003780000000000003</c:v>
                </c:pt>
                <c:pt idx="62">
                  <c:v>0.0003800000000000003</c:v>
                </c:pt>
                <c:pt idx="63">
                  <c:v>0.0003800000000000003</c:v>
                </c:pt>
                <c:pt idx="64">
                  <c:v>0.0003820000000000003</c:v>
                </c:pt>
                <c:pt idx="65">
                  <c:v>0.0003820000000000003</c:v>
                </c:pt>
                <c:pt idx="66">
                  <c:v>0.0003840000000000003</c:v>
                </c:pt>
                <c:pt idx="67">
                  <c:v>0.0003840000000000003</c:v>
                </c:pt>
                <c:pt idx="68">
                  <c:v>0.0003840000000000003</c:v>
                </c:pt>
                <c:pt idx="69">
                  <c:v>0.0003860000000000003</c:v>
                </c:pt>
                <c:pt idx="70">
                  <c:v>0.0003860000000000003</c:v>
                </c:pt>
                <c:pt idx="71">
                  <c:v>0.00038800000000000027</c:v>
                </c:pt>
                <c:pt idx="72">
                  <c:v>0.00038800000000000027</c:v>
                </c:pt>
                <c:pt idx="73">
                  <c:v>0.00038800000000000027</c:v>
                </c:pt>
                <c:pt idx="74">
                  <c:v>0.0003900000000000003</c:v>
                </c:pt>
                <c:pt idx="75">
                  <c:v>0.0003900000000000003</c:v>
                </c:pt>
                <c:pt idx="76">
                  <c:v>0.00039200000000000026</c:v>
                </c:pt>
                <c:pt idx="77">
                  <c:v>0.00039200000000000026</c:v>
                </c:pt>
                <c:pt idx="78">
                  <c:v>0.00039200000000000026</c:v>
                </c:pt>
                <c:pt idx="79">
                  <c:v>0.0003940000000000003</c:v>
                </c:pt>
                <c:pt idx="80">
                  <c:v>0.0003940000000000003</c:v>
                </c:pt>
                <c:pt idx="81">
                  <c:v>0.0003940000000000003</c:v>
                </c:pt>
                <c:pt idx="82">
                  <c:v>0.0003940000000000003</c:v>
                </c:pt>
                <c:pt idx="83">
                  <c:v>0.00039600000000000025</c:v>
                </c:pt>
                <c:pt idx="84">
                  <c:v>0.00039600000000000025</c:v>
                </c:pt>
                <c:pt idx="85">
                  <c:v>0.00039600000000000025</c:v>
                </c:pt>
                <c:pt idx="86">
                  <c:v>0.0003980000000000003</c:v>
                </c:pt>
                <c:pt idx="87">
                  <c:v>0.0003980000000000003</c:v>
                </c:pt>
                <c:pt idx="88">
                  <c:v>0.0003980000000000003</c:v>
                </c:pt>
                <c:pt idx="89">
                  <c:v>0.0003980000000000003</c:v>
                </c:pt>
                <c:pt idx="90">
                  <c:v>0.0004000000000000003</c:v>
                </c:pt>
                <c:pt idx="91">
                  <c:v>0.0004000000000000003</c:v>
                </c:pt>
                <c:pt idx="92">
                  <c:v>0.0004000000000000003</c:v>
                </c:pt>
                <c:pt idx="93">
                  <c:v>0.0004000000000000003</c:v>
                </c:pt>
                <c:pt idx="94">
                  <c:v>0.0004020000000000003</c:v>
                </c:pt>
                <c:pt idx="95">
                  <c:v>0.0004020000000000003</c:v>
                </c:pt>
                <c:pt idx="96">
                  <c:v>0.0004020000000000003</c:v>
                </c:pt>
                <c:pt idx="97">
                  <c:v>0.0004020000000000003</c:v>
                </c:pt>
                <c:pt idx="98">
                  <c:v>0.0004040000000000002</c:v>
                </c:pt>
                <c:pt idx="99">
                  <c:v>0.0004040000000000002</c:v>
                </c:pt>
                <c:pt idx="100">
                  <c:v>0.0004040000000000002</c:v>
                </c:pt>
                <c:pt idx="101">
                  <c:v>0.0004040000000000002</c:v>
                </c:pt>
                <c:pt idx="102">
                  <c:v>0.0004040000000000002</c:v>
                </c:pt>
                <c:pt idx="103">
                  <c:v>0.0004040000000000002</c:v>
                </c:pt>
                <c:pt idx="104">
                  <c:v>0.00040600000000000017</c:v>
                </c:pt>
                <c:pt idx="105">
                  <c:v>0.00040600000000000017</c:v>
                </c:pt>
                <c:pt idx="106">
                  <c:v>0.00040600000000000017</c:v>
                </c:pt>
                <c:pt idx="107">
                  <c:v>0.00040600000000000017</c:v>
                </c:pt>
                <c:pt idx="108">
                  <c:v>0.00040600000000000017</c:v>
                </c:pt>
                <c:pt idx="109">
                  <c:v>0.00040600000000000017</c:v>
                </c:pt>
                <c:pt idx="110">
                  <c:v>0.00040800000000000016</c:v>
                </c:pt>
                <c:pt idx="111">
                  <c:v>0.00040800000000000016</c:v>
                </c:pt>
                <c:pt idx="112">
                  <c:v>0.00040800000000000016</c:v>
                </c:pt>
                <c:pt idx="113">
                  <c:v>0.00040800000000000016</c:v>
                </c:pt>
                <c:pt idx="114">
                  <c:v>0.00040800000000000016</c:v>
                </c:pt>
                <c:pt idx="115">
                  <c:v>0.00040800000000000016</c:v>
                </c:pt>
                <c:pt idx="116">
                  <c:v>0.00040800000000000016</c:v>
                </c:pt>
                <c:pt idx="117">
                  <c:v>0.0004100000000000001</c:v>
                </c:pt>
                <c:pt idx="118">
                  <c:v>0.0004100000000000001</c:v>
                </c:pt>
                <c:pt idx="119">
                  <c:v>0.0004100000000000001</c:v>
                </c:pt>
                <c:pt idx="120">
                  <c:v>0.0004100000000000001</c:v>
                </c:pt>
                <c:pt idx="121">
                  <c:v>0.0004100000000000001</c:v>
                </c:pt>
                <c:pt idx="122">
                  <c:v>0.0004100000000000001</c:v>
                </c:pt>
                <c:pt idx="123">
                  <c:v>0.0004100000000000001</c:v>
                </c:pt>
                <c:pt idx="124">
                  <c:v>0.0004100000000000001</c:v>
                </c:pt>
                <c:pt idx="125">
                  <c:v>0.0004100000000000001</c:v>
                </c:pt>
                <c:pt idx="126">
                  <c:v>0.00041200000000000004</c:v>
                </c:pt>
                <c:pt idx="127">
                  <c:v>0.00041200000000000004</c:v>
                </c:pt>
                <c:pt idx="128">
                  <c:v>0.00041200000000000004</c:v>
                </c:pt>
                <c:pt idx="129">
                  <c:v>0.00041200000000000004</c:v>
                </c:pt>
                <c:pt idx="130">
                  <c:v>0.00041200000000000004</c:v>
                </c:pt>
                <c:pt idx="131">
                  <c:v>0.00041200000000000004</c:v>
                </c:pt>
                <c:pt idx="132">
                  <c:v>0.00041200000000000004</c:v>
                </c:pt>
                <c:pt idx="133">
                  <c:v>0.00041200000000000004</c:v>
                </c:pt>
                <c:pt idx="134">
                  <c:v>0.00041200000000000004</c:v>
                </c:pt>
                <c:pt idx="135">
                  <c:v>0.00041200000000000004</c:v>
                </c:pt>
                <c:pt idx="136">
                  <c:v>0.00041400000000000003</c:v>
                </c:pt>
                <c:pt idx="137">
                  <c:v>0.00041400000000000003</c:v>
                </c:pt>
                <c:pt idx="138">
                  <c:v>0.00041400000000000003</c:v>
                </c:pt>
                <c:pt idx="139">
                  <c:v>0.00041400000000000003</c:v>
                </c:pt>
                <c:pt idx="140">
                  <c:v>0.00041400000000000003</c:v>
                </c:pt>
                <c:pt idx="141">
                  <c:v>0.00041400000000000003</c:v>
                </c:pt>
                <c:pt idx="142">
                  <c:v>0.00041400000000000003</c:v>
                </c:pt>
                <c:pt idx="143">
                  <c:v>0.00041400000000000003</c:v>
                </c:pt>
                <c:pt idx="144">
                  <c:v>0.00041400000000000003</c:v>
                </c:pt>
                <c:pt idx="145">
                  <c:v>0.00041400000000000003</c:v>
                </c:pt>
                <c:pt idx="146">
                  <c:v>0.00041400000000000003</c:v>
                </c:pt>
                <c:pt idx="147">
                  <c:v>0.00041400000000000003</c:v>
                </c:pt>
                <c:pt idx="148">
                  <c:v>0.00041400000000000003</c:v>
                </c:pt>
                <c:pt idx="149">
                  <c:v>0.000416</c:v>
                </c:pt>
                <c:pt idx="150">
                  <c:v>0.000416</c:v>
                </c:pt>
                <c:pt idx="151">
                  <c:v>0.000416</c:v>
                </c:pt>
                <c:pt idx="152">
                  <c:v>0.000416</c:v>
                </c:pt>
                <c:pt idx="153">
                  <c:v>0.000416</c:v>
                </c:pt>
                <c:pt idx="154">
                  <c:v>0.000416</c:v>
                </c:pt>
                <c:pt idx="155">
                  <c:v>0.000416</c:v>
                </c:pt>
                <c:pt idx="156">
                  <c:v>0.000416</c:v>
                </c:pt>
                <c:pt idx="157">
                  <c:v>0.000416</c:v>
                </c:pt>
                <c:pt idx="158">
                  <c:v>0.000416</c:v>
                </c:pt>
                <c:pt idx="159">
                  <c:v>0.000416</c:v>
                </c:pt>
                <c:pt idx="160">
                  <c:v>0.000416</c:v>
                </c:pt>
                <c:pt idx="161">
                  <c:v>0.0004179999999999999</c:v>
                </c:pt>
                <c:pt idx="162">
                  <c:v>0.0004179999999999999</c:v>
                </c:pt>
                <c:pt idx="163">
                  <c:v>0.0004179999999999999</c:v>
                </c:pt>
                <c:pt idx="164">
                  <c:v>0.0004179999999999999</c:v>
                </c:pt>
                <c:pt idx="165">
                  <c:v>0.0004179999999999999</c:v>
                </c:pt>
                <c:pt idx="166">
                  <c:v>0.0004179999999999999</c:v>
                </c:pt>
                <c:pt idx="167">
                  <c:v>0.0004179999999999999</c:v>
                </c:pt>
                <c:pt idx="168">
                  <c:v>0.0004179999999999999</c:v>
                </c:pt>
                <c:pt idx="169">
                  <c:v>0.0004179999999999999</c:v>
                </c:pt>
                <c:pt idx="170">
                  <c:v>0.0004179999999999999</c:v>
                </c:pt>
                <c:pt idx="171">
                  <c:v>0.0004179999999999999</c:v>
                </c:pt>
                <c:pt idx="172">
                  <c:v>0.0004179999999999999</c:v>
                </c:pt>
                <c:pt idx="173">
                  <c:v>0.0004179999999999999</c:v>
                </c:pt>
                <c:pt idx="174">
                  <c:v>0.0004179999999999999</c:v>
                </c:pt>
                <c:pt idx="175">
                  <c:v>0.0004179999999999999</c:v>
                </c:pt>
                <c:pt idx="176">
                  <c:v>0.0004179999999999999</c:v>
                </c:pt>
                <c:pt idx="177">
                  <c:v>0.0004179999999999999</c:v>
                </c:pt>
                <c:pt idx="178">
                  <c:v>0.0004179999999999999</c:v>
                </c:pt>
                <c:pt idx="179">
                  <c:v>0.0004179999999999999</c:v>
                </c:pt>
                <c:pt idx="180">
                  <c:v>0.0004179999999999999</c:v>
                </c:pt>
                <c:pt idx="181">
                  <c:v>0.0004179999999999999</c:v>
                </c:pt>
                <c:pt idx="182">
                  <c:v>0.0004179999999999999</c:v>
                </c:pt>
                <c:pt idx="183">
                  <c:v>0.0004179999999999999</c:v>
                </c:pt>
                <c:pt idx="184">
                  <c:v>0.0004179999999999999</c:v>
                </c:pt>
                <c:pt idx="185">
                  <c:v>0.0004179999999999999</c:v>
                </c:pt>
                <c:pt idx="186">
                  <c:v>0.0004179999999999999</c:v>
                </c:pt>
                <c:pt idx="187">
                  <c:v>0.0004179999999999999</c:v>
                </c:pt>
                <c:pt idx="188">
                  <c:v>0.0004179999999999999</c:v>
                </c:pt>
                <c:pt idx="189">
                  <c:v>0.0004179999999999999</c:v>
                </c:pt>
                <c:pt idx="190">
                  <c:v>0.0004179999999999999</c:v>
                </c:pt>
                <c:pt idx="191">
                  <c:v>0.0004179999999999999</c:v>
                </c:pt>
                <c:pt idx="192">
                  <c:v>0.0004179999999999999</c:v>
                </c:pt>
                <c:pt idx="193">
                  <c:v>0.0004179999999999999</c:v>
                </c:pt>
                <c:pt idx="194">
                  <c:v>0.0004179999999999999</c:v>
                </c:pt>
                <c:pt idx="195">
                  <c:v>0.0004179999999999999</c:v>
                </c:pt>
                <c:pt idx="196">
                  <c:v>0.0004179999999999999</c:v>
                </c:pt>
                <c:pt idx="197">
                  <c:v>0.0004179999999999999</c:v>
                </c:pt>
                <c:pt idx="198">
                  <c:v>0.0004179999999999999</c:v>
                </c:pt>
                <c:pt idx="199">
                  <c:v>0.0004179999999999999</c:v>
                </c:pt>
                <c:pt idx="200">
                  <c:v>0.0004179999999999999</c:v>
                </c:pt>
                <c:pt idx="201">
                  <c:v>0.0004179999999999999</c:v>
                </c:pt>
                <c:pt idx="202">
                  <c:v>0.0004179999999999999</c:v>
                </c:pt>
                <c:pt idx="203">
                  <c:v>0.0004179999999999999</c:v>
                </c:pt>
                <c:pt idx="204">
                  <c:v>0.0004179999999999999</c:v>
                </c:pt>
                <c:pt idx="205">
                  <c:v>0.0004179999999999999</c:v>
                </c:pt>
                <c:pt idx="206">
                  <c:v>0.0004179999999999999</c:v>
                </c:pt>
                <c:pt idx="207">
                  <c:v>0.0004179999999999999</c:v>
                </c:pt>
                <c:pt idx="208">
                  <c:v>0.0004179999999999999</c:v>
                </c:pt>
                <c:pt idx="209">
                  <c:v>0.0004179999999999999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Таблица!$V$1</c:f>
              <c:strCache>
                <c:ptCount val="1"/>
                <c:pt idx="0">
                  <c:v>Ф3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Таблица!$R$2:$R$211</c:f>
              <c:numCache>
                <c:ptCount val="210"/>
                <c:pt idx="0">
                  <c:v>0</c:v>
                </c:pt>
                <c:pt idx="1">
                  <c:v>5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271</c:v>
                </c:pt>
                <c:pt idx="29">
                  <c:v>272</c:v>
                </c:pt>
                <c:pt idx="30">
                  <c:v>273</c:v>
                </c:pt>
                <c:pt idx="31">
                  <c:v>274</c:v>
                </c:pt>
                <c:pt idx="32">
                  <c:v>275</c:v>
                </c:pt>
                <c:pt idx="33">
                  <c:v>276</c:v>
                </c:pt>
                <c:pt idx="34">
                  <c:v>277</c:v>
                </c:pt>
                <c:pt idx="35">
                  <c:v>278</c:v>
                </c:pt>
                <c:pt idx="36">
                  <c:v>279</c:v>
                </c:pt>
                <c:pt idx="37">
                  <c:v>280</c:v>
                </c:pt>
                <c:pt idx="38">
                  <c:v>281</c:v>
                </c:pt>
                <c:pt idx="39">
                  <c:v>282</c:v>
                </c:pt>
                <c:pt idx="40">
                  <c:v>280</c:v>
                </c:pt>
                <c:pt idx="41">
                  <c:v>290</c:v>
                </c:pt>
                <c:pt idx="42">
                  <c:v>300</c:v>
                </c:pt>
                <c:pt idx="43">
                  <c:v>310</c:v>
                </c:pt>
                <c:pt idx="44">
                  <c:v>320</c:v>
                </c:pt>
                <c:pt idx="45">
                  <c:v>330</c:v>
                </c:pt>
                <c:pt idx="46">
                  <c:v>340</c:v>
                </c:pt>
                <c:pt idx="47">
                  <c:v>350</c:v>
                </c:pt>
                <c:pt idx="48">
                  <c:v>360</c:v>
                </c:pt>
                <c:pt idx="49">
                  <c:v>370</c:v>
                </c:pt>
                <c:pt idx="50">
                  <c:v>380</c:v>
                </c:pt>
                <c:pt idx="51">
                  <c:v>390</c:v>
                </c:pt>
                <c:pt idx="52">
                  <c:v>400</c:v>
                </c:pt>
                <c:pt idx="53">
                  <c:v>410</c:v>
                </c:pt>
                <c:pt idx="54">
                  <c:v>420</c:v>
                </c:pt>
                <c:pt idx="55">
                  <c:v>430</c:v>
                </c:pt>
                <c:pt idx="56">
                  <c:v>440</c:v>
                </c:pt>
                <c:pt idx="57">
                  <c:v>450</c:v>
                </c:pt>
                <c:pt idx="58">
                  <c:v>460</c:v>
                </c:pt>
                <c:pt idx="59">
                  <c:v>470</c:v>
                </c:pt>
                <c:pt idx="60">
                  <c:v>480</c:v>
                </c:pt>
                <c:pt idx="61">
                  <c:v>490</c:v>
                </c:pt>
                <c:pt idx="62">
                  <c:v>500</c:v>
                </c:pt>
                <c:pt idx="63">
                  <c:v>510</c:v>
                </c:pt>
                <c:pt idx="64">
                  <c:v>520</c:v>
                </c:pt>
                <c:pt idx="65">
                  <c:v>530</c:v>
                </c:pt>
                <c:pt idx="66">
                  <c:v>540</c:v>
                </c:pt>
                <c:pt idx="67">
                  <c:v>550</c:v>
                </c:pt>
                <c:pt idx="68">
                  <c:v>560</c:v>
                </c:pt>
                <c:pt idx="69">
                  <c:v>570</c:v>
                </c:pt>
                <c:pt idx="70">
                  <c:v>580</c:v>
                </c:pt>
                <c:pt idx="71">
                  <c:v>590</c:v>
                </c:pt>
                <c:pt idx="72">
                  <c:v>600</c:v>
                </c:pt>
                <c:pt idx="73">
                  <c:v>610</c:v>
                </c:pt>
                <c:pt idx="74">
                  <c:v>620</c:v>
                </c:pt>
                <c:pt idx="75">
                  <c:v>630</c:v>
                </c:pt>
                <c:pt idx="76">
                  <c:v>640</c:v>
                </c:pt>
                <c:pt idx="77">
                  <c:v>650</c:v>
                </c:pt>
                <c:pt idx="78">
                  <c:v>660</c:v>
                </c:pt>
                <c:pt idx="79">
                  <c:v>670</c:v>
                </c:pt>
                <c:pt idx="80">
                  <c:v>680</c:v>
                </c:pt>
                <c:pt idx="81">
                  <c:v>690</c:v>
                </c:pt>
                <c:pt idx="82">
                  <c:v>700</c:v>
                </c:pt>
                <c:pt idx="83">
                  <c:v>710</c:v>
                </c:pt>
                <c:pt idx="84">
                  <c:v>720</c:v>
                </c:pt>
                <c:pt idx="85">
                  <c:v>730</c:v>
                </c:pt>
                <c:pt idx="86">
                  <c:v>740</c:v>
                </c:pt>
                <c:pt idx="87">
                  <c:v>750</c:v>
                </c:pt>
                <c:pt idx="88">
                  <c:v>760</c:v>
                </c:pt>
                <c:pt idx="89">
                  <c:v>770</c:v>
                </c:pt>
                <c:pt idx="90">
                  <c:v>780</c:v>
                </c:pt>
                <c:pt idx="91">
                  <c:v>790</c:v>
                </c:pt>
                <c:pt idx="92">
                  <c:v>800</c:v>
                </c:pt>
                <c:pt idx="93">
                  <c:v>810</c:v>
                </c:pt>
                <c:pt idx="94">
                  <c:v>820</c:v>
                </c:pt>
                <c:pt idx="95">
                  <c:v>830</c:v>
                </c:pt>
                <c:pt idx="96">
                  <c:v>840</c:v>
                </c:pt>
                <c:pt idx="97">
                  <c:v>850</c:v>
                </c:pt>
                <c:pt idx="98">
                  <c:v>860</c:v>
                </c:pt>
                <c:pt idx="99">
                  <c:v>870</c:v>
                </c:pt>
                <c:pt idx="100">
                  <c:v>880</c:v>
                </c:pt>
                <c:pt idx="101">
                  <c:v>890</c:v>
                </c:pt>
                <c:pt idx="102">
                  <c:v>900</c:v>
                </c:pt>
                <c:pt idx="103">
                  <c:v>910</c:v>
                </c:pt>
                <c:pt idx="104">
                  <c:v>920</c:v>
                </c:pt>
                <c:pt idx="105">
                  <c:v>930</c:v>
                </c:pt>
                <c:pt idx="106">
                  <c:v>940</c:v>
                </c:pt>
                <c:pt idx="107">
                  <c:v>950</c:v>
                </c:pt>
                <c:pt idx="108">
                  <c:v>960</c:v>
                </c:pt>
                <c:pt idx="109">
                  <c:v>970</c:v>
                </c:pt>
                <c:pt idx="110">
                  <c:v>980</c:v>
                </c:pt>
                <c:pt idx="111">
                  <c:v>990</c:v>
                </c:pt>
                <c:pt idx="112">
                  <c:v>1000</c:v>
                </c:pt>
                <c:pt idx="113">
                  <c:v>1010</c:v>
                </c:pt>
                <c:pt idx="114">
                  <c:v>1020</c:v>
                </c:pt>
                <c:pt idx="115">
                  <c:v>1030</c:v>
                </c:pt>
                <c:pt idx="116">
                  <c:v>1040</c:v>
                </c:pt>
                <c:pt idx="117">
                  <c:v>1050</c:v>
                </c:pt>
                <c:pt idx="118">
                  <c:v>1060</c:v>
                </c:pt>
                <c:pt idx="119">
                  <c:v>1070</c:v>
                </c:pt>
                <c:pt idx="120">
                  <c:v>1080</c:v>
                </c:pt>
                <c:pt idx="121">
                  <c:v>1090</c:v>
                </c:pt>
                <c:pt idx="122">
                  <c:v>1100</c:v>
                </c:pt>
                <c:pt idx="123">
                  <c:v>1110</c:v>
                </c:pt>
                <c:pt idx="124">
                  <c:v>1120</c:v>
                </c:pt>
                <c:pt idx="125">
                  <c:v>1130</c:v>
                </c:pt>
                <c:pt idx="126">
                  <c:v>1140</c:v>
                </c:pt>
                <c:pt idx="127">
                  <c:v>1150</c:v>
                </c:pt>
                <c:pt idx="128">
                  <c:v>1160</c:v>
                </c:pt>
                <c:pt idx="129">
                  <c:v>1170</c:v>
                </c:pt>
                <c:pt idx="130">
                  <c:v>1180</c:v>
                </c:pt>
                <c:pt idx="131">
                  <c:v>1190</c:v>
                </c:pt>
                <c:pt idx="132">
                  <c:v>1200</c:v>
                </c:pt>
                <c:pt idx="133">
                  <c:v>1210</c:v>
                </c:pt>
                <c:pt idx="134">
                  <c:v>1220</c:v>
                </c:pt>
                <c:pt idx="135">
                  <c:v>1230</c:v>
                </c:pt>
                <c:pt idx="136">
                  <c:v>1240</c:v>
                </c:pt>
                <c:pt idx="137">
                  <c:v>1250</c:v>
                </c:pt>
                <c:pt idx="138">
                  <c:v>1260</c:v>
                </c:pt>
                <c:pt idx="139">
                  <c:v>1270</c:v>
                </c:pt>
                <c:pt idx="140">
                  <c:v>1280</c:v>
                </c:pt>
                <c:pt idx="141">
                  <c:v>1290</c:v>
                </c:pt>
                <c:pt idx="142">
                  <c:v>1300</c:v>
                </c:pt>
                <c:pt idx="143">
                  <c:v>1310</c:v>
                </c:pt>
                <c:pt idx="144">
                  <c:v>1320</c:v>
                </c:pt>
                <c:pt idx="145">
                  <c:v>1330</c:v>
                </c:pt>
                <c:pt idx="146">
                  <c:v>1340</c:v>
                </c:pt>
                <c:pt idx="147">
                  <c:v>1350</c:v>
                </c:pt>
                <c:pt idx="148">
                  <c:v>1360</c:v>
                </c:pt>
                <c:pt idx="149">
                  <c:v>1370</c:v>
                </c:pt>
                <c:pt idx="150">
                  <c:v>1380</c:v>
                </c:pt>
                <c:pt idx="151">
                  <c:v>1390</c:v>
                </c:pt>
                <c:pt idx="152">
                  <c:v>1400</c:v>
                </c:pt>
                <c:pt idx="153">
                  <c:v>1410</c:v>
                </c:pt>
                <c:pt idx="154">
                  <c:v>1420</c:v>
                </c:pt>
                <c:pt idx="155">
                  <c:v>1430</c:v>
                </c:pt>
                <c:pt idx="156">
                  <c:v>1440</c:v>
                </c:pt>
                <c:pt idx="157">
                  <c:v>1450</c:v>
                </c:pt>
                <c:pt idx="158">
                  <c:v>1460</c:v>
                </c:pt>
                <c:pt idx="159">
                  <c:v>1470</c:v>
                </c:pt>
                <c:pt idx="160">
                  <c:v>1480</c:v>
                </c:pt>
                <c:pt idx="161">
                  <c:v>1490</c:v>
                </c:pt>
                <c:pt idx="162">
                  <c:v>1500</c:v>
                </c:pt>
                <c:pt idx="163">
                  <c:v>1510</c:v>
                </c:pt>
                <c:pt idx="164">
                  <c:v>1520</c:v>
                </c:pt>
                <c:pt idx="165">
                  <c:v>1530</c:v>
                </c:pt>
                <c:pt idx="166">
                  <c:v>1540</c:v>
                </c:pt>
                <c:pt idx="167">
                  <c:v>1550</c:v>
                </c:pt>
                <c:pt idx="168">
                  <c:v>1560</c:v>
                </c:pt>
                <c:pt idx="169">
                  <c:v>1570</c:v>
                </c:pt>
                <c:pt idx="170">
                  <c:v>1580</c:v>
                </c:pt>
                <c:pt idx="171">
                  <c:v>1590</c:v>
                </c:pt>
                <c:pt idx="172">
                  <c:v>1600</c:v>
                </c:pt>
                <c:pt idx="173">
                  <c:v>1610</c:v>
                </c:pt>
                <c:pt idx="174">
                  <c:v>1620</c:v>
                </c:pt>
                <c:pt idx="175">
                  <c:v>1630</c:v>
                </c:pt>
                <c:pt idx="176">
                  <c:v>1640</c:v>
                </c:pt>
                <c:pt idx="177">
                  <c:v>1650</c:v>
                </c:pt>
                <c:pt idx="178">
                  <c:v>1660</c:v>
                </c:pt>
                <c:pt idx="179">
                  <c:v>1670</c:v>
                </c:pt>
                <c:pt idx="180">
                  <c:v>1680</c:v>
                </c:pt>
                <c:pt idx="181">
                  <c:v>1690</c:v>
                </c:pt>
                <c:pt idx="182">
                  <c:v>1700</c:v>
                </c:pt>
                <c:pt idx="183">
                  <c:v>1710</c:v>
                </c:pt>
                <c:pt idx="184">
                  <c:v>1720</c:v>
                </c:pt>
                <c:pt idx="185">
                  <c:v>1730</c:v>
                </c:pt>
                <c:pt idx="186">
                  <c:v>1740</c:v>
                </c:pt>
                <c:pt idx="187">
                  <c:v>1750</c:v>
                </c:pt>
                <c:pt idx="188">
                  <c:v>1760</c:v>
                </c:pt>
                <c:pt idx="189">
                  <c:v>1770</c:v>
                </c:pt>
                <c:pt idx="190">
                  <c:v>1780</c:v>
                </c:pt>
                <c:pt idx="191">
                  <c:v>1790</c:v>
                </c:pt>
                <c:pt idx="192">
                  <c:v>1800</c:v>
                </c:pt>
                <c:pt idx="193">
                  <c:v>1810</c:v>
                </c:pt>
                <c:pt idx="194">
                  <c:v>1820</c:v>
                </c:pt>
                <c:pt idx="195">
                  <c:v>1830</c:v>
                </c:pt>
                <c:pt idx="196">
                  <c:v>1840</c:v>
                </c:pt>
                <c:pt idx="197">
                  <c:v>1850</c:v>
                </c:pt>
                <c:pt idx="198">
                  <c:v>1860</c:v>
                </c:pt>
                <c:pt idx="199">
                  <c:v>1870</c:v>
                </c:pt>
                <c:pt idx="200">
                  <c:v>1880</c:v>
                </c:pt>
                <c:pt idx="201">
                  <c:v>1890</c:v>
                </c:pt>
                <c:pt idx="202">
                  <c:v>1900</c:v>
                </c:pt>
                <c:pt idx="203">
                  <c:v>1910</c:v>
                </c:pt>
                <c:pt idx="204">
                  <c:v>1920</c:v>
                </c:pt>
                <c:pt idx="205">
                  <c:v>1930</c:v>
                </c:pt>
                <c:pt idx="206">
                  <c:v>1940</c:v>
                </c:pt>
                <c:pt idx="207">
                  <c:v>1950</c:v>
                </c:pt>
                <c:pt idx="208">
                  <c:v>1960</c:v>
                </c:pt>
                <c:pt idx="209">
                  <c:v>1970</c:v>
                </c:pt>
              </c:numCache>
            </c:numRef>
          </c:xVal>
          <c:yVal>
            <c:numRef>
              <c:f>Таблица!$V$2:$V$211</c:f>
              <c:numCache>
                <c:ptCount val="210"/>
                <c:pt idx="0">
                  <c:v>0</c:v>
                </c:pt>
                <c:pt idx="1">
                  <c:v>8.000000000000001E-06</c:v>
                </c:pt>
                <c:pt idx="2">
                  <c:v>3.6E-05</c:v>
                </c:pt>
                <c:pt idx="3">
                  <c:v>4.4000000000000006E-05</c:v>
                </c:pt>
                <c:pt idx="4">
                  <c:v>5E-05</c:v>
                </c:pt>
                <c:pt idx="5">
                  <c:v>5.600000000000001E-05</c:v>
                </c:pt>
                <c:pt idx="6">
                  <c:v>5.8E-05</c:v>
                </c:pt>
                <c:pt idx="7">
                  <c:v>6.2E-05</c:v>
                </c:pt>
                <c:pt idx="8">
                  <c:v>6.400000000000001E-05</c:v>
                </c:pt>
                <c:pt idx="9">
                  <c:v>6.6E-05</c:v>
                </c:pt>
                <c:pt idx="10">
                  <c:v>6.6E-05</c:v>
                </c:pt>
                <c:pt idx="11">
                  <c:v>6.800000000000001E-05</c:v>
                </c:pt>
                <c:pt idx="12">
                  <c:v>7.000000000000002E-05</c:v>
                </c:pt>
                <c:pt idx="13">
                  <c:v>7.000000000000002E-05</c:v>
                </c:pt>
                <c:pt idx="14">
                  <c:v>7.2E-05</c:v>
                </c:pt>
                <c:pt idx="15">
                  <c:v>7.2E-05</c:v>
                </c:pt>
                <c:pt idx="16">
                  <c:v>7.2E-05</c:v>
                </c:pt>
                <c:pt idx="17">
                  <c:v>7.400000000000001E-05</c:v>
                </c:pt>
                <c:pt idx="18">
                  <c:v>7.400000000000001E-05</c:v>
                </c:pt>
                <c:pt idx="19">
                  <c:v>7.400000000000001E-05</c:v>
                </c:pt>
                <c:pt idx="20">
                  <c:v>7.6E-05</c:v>
                </c:pt>
                <c:pt idx="21">
                  <c:v>7.6E-05</c:v>
                </c:pt>
                <c:pt idx="22">
                  <c:v>7.6E-05</c:v>
                </c:pt>
                <c:pt idx="23">
                  <c:v>7.6E-05</c:v>
                </c:pt>
                <c:pt idx="24">
                  <c:v>7.6E-05</c:v>
                </c:pt>
                <c:pt idx="25">
                  <c:v>7.800000000000001E-05</c:v>
                </c:pt>
                <c:pt idx="26">
                  <c:v>7.800000000000001E-05</c:v>
                </c:pt>
                <c:pt idx="27">
                  <c:v>7.800000000000001E-05</c:v>
                </c:pt>
                <c:pt idx="28">
                  <c:v>7.800000000000001E-05</c:v>
                </c:pt>
                <c:pt idx="29">
                  <c:v>7.800000000000001E-05</c:v>
                </c:pt>
                <c:pt idx="30">
                  <c:v>7.800000000000001E-05</c:v>
                </c:pt>
                <c:pt idx="31">
                  <c:v>7.800000000000001E-05</c:v>
                </c:pt>
                <c:pt idx="32">
                  <c:v>7.800000000000001E-05</c:v>
                </c:pt>
                <c:pt idx="33">
                  <c:v>7.800000000000001E-05</c:v>
                </c:pt>
                <c:pt idx="34">
                  <c:v>7.800000000000001E-05</c:v>
                </c:pt>
                <c:pt idx="35">
                  <c:v>7.800000000000001E-05</c:v>
                </c:pt>
                <c:pt idx="36">
                  <c:v>7.800000000000001E-05</c:v>
                </c:pt>
                <c:pt idx="37">
                  <c:v>7.800000000000001E-05</c:v>
                </c:pt>
                <c:pt idx="38">
                  <c:v>7.800000000000001E-05</c:v>
                </c:pt>
                <c:pt idx="39">
                  <c:v>7.800000000000001E-05</c:v>
                </c:pt>
                <c:pt idx="40">
                  <c:v>7.800000000000001E-05</c:v>
                </c:pt>
                <c:pt idx="41">
                  <c:v>7.800000000000001E-05</c:v>
                </c:pt>
                <c:pt idx="42">
                  <c:v>7.800000000000001E-05</c:v>
                </c:pt>
                <c:pt idx="43">
                  <c:v>8E-05</c:v>
                </c:pt>
                <c:pt idx="44">
                  <c:v>8E-05</c:v>
                </c:pt>
                <c:pt idx="45">
                  <c:v>8E-05</c:v>
                </c:pt>
                <c:pt idx="46">
                  <c:v>8E-05</c:v>
                </c:pt>
                <c:pt idx="47">
                  <c:v>8E-05</c:v>
                </c:pt>
                <c:pt idx="48">
                  <c:v>8E-05</c:v>
                </c:pt>
                <c:pt idx="49">
                  <c:v>8E-05</c:v>
                </c:pt>
                <c:pt idx="50">
                  <c:v>8E-05</c:v>
                </c:pt>
                <c:pt idx="51">
                  <c:v>8E-05</c:v>
                </c:pt>
                <c:pt idx="52">
                  <c:v>8.200000000000001E-05</c:v>
                </c:pt>
                <c:pt idx="53">
                  <c:v>8.200000000000001E-05</c:v>
                </c:pt>
                <c:pt idx="54">
                  <c:v>8.200000000000001E-05</c:v>
                </c:pt>
                <c:pt idx="55">
                  <c:v>8.200000000000001E-05</c:v>
                </c:pt>
                <c:pt idx="56">
                  <c:v>8.200000000000001E-05</c:v>
                </c:pt>
                <c:pt idx="57">
                  <c:v>8.200000000000001E-05</c:v>
                </c:pt>
                <c:pt idx="58">
                  <c:v>8.200000000000001E-05</c:v>
                </c:pt>
                <c:pt idx="59">
                  <c:v>8.200000000000001E-05</c:v>
                </c:pt>
                <c:pt idx="60">
                  <c:v>8.200000000000001E-05</c:v>
                </c:pt>
                <c:pt idx="61">
                  <c:v>8.200000000000001E-05</c:v>
                </c:pt>
                <c:pt idx="62">
                  <c:v>8.400000000000001E-05</c:v>
                </c:pt>
                <c:pt idx="63">
                  <c:v>8.400000000000001E-05</c:v>
                </c:pt>
                <c:pt idx="64">
                  <c:v>8.400000000000001E-05</c:v>
                </c:pt>
                <c:pt idx="65">
                  <c:v>8.400000000000001E-05</c:v>
                </c:pt>
                <c:pt idx="66">
                  <c:v>8.400000000000001E-05</c:v>
                </c:pt>
                <c:pt idx="67">
                  <c:v>8.400000000000001E-05</c:v>
                </c:pt>
                <c:pt idx="68">
                  <c:v>8.400000000000001E-05</c:v>
                </c:pt>
                <c:pt idx="69">
                  <c:v>8.400000000000001E-05</c:v>
                </c:pt>
                <c:pt idx="70">
                  <c:v>8.400000000000001E-05</c:v>
                </c:pt>
                <c:pt idx="71">
                  <c:v>8.400000000000001E-05</c:v>
                </c:pt>
                <c:pt idx="72">
                  <c:v>8.400000000000001E-05</c:v>
                </c:pt>
                <c:pt idx="73">
                  <c:v>8.400000000000001E-05</c:v>
                </c:pt>
                <c:pt idx="74">
                  <c:v>8.600000000000002E-05</c:v>
                </c:pt>
                <c:pt idx="75">
                  <c:v>8.600000000000002E-05</c:v>
                </c:pt>
                <c:pt idx="76">
                  <c:v>8.600000000000002E-05</c:v>
                </c:pt>
                <c:pt idx="77">
                  <c:v>8.600000000000002E-05</c:v>
                </c:pt>
                <c:pt idx="78">
                  <c:v>8.600000000000002E-05</c:v>
                </c:pt>
                <c:pt idx="79">
                  <c:v>8.600000000000002E-05</c:v>
                </c:pt>
                <c:pt idx="80">
                  <c:v>8.600000000000002E-05</c:v>
                </c:pt>
                <c:pt idx="81">
                  <c:v>8.600000000000002E-05</c:v>
                </c:pt>
                <c:pt idx="82">
                  <c:v>8.600000000000002E-05</c:v>
                </c:pt>
                <c:pt idx="83">
                  <c:v>8.600000000000002E-05</c:v>
                </c:pt>
                <c:pt idx="84">
                  <c:v>8.600000000000002E-05</c:v>
                </c:pt>
                <c:pt idx="85">
                  <c:v>8.600000000000002E-05</c:v>
                </c:pt>
                <c:pt idx="86">
                  <c:v>8.600000000000002E-05</c:v>
                </c:pt>
                <c:pt idx="87">
                  <c:v>8.600000000000002E-05</c:v>
                </c:pt>
                <c:pt idx="88">
                  <c:v>8.800000000000001E-05</c:v>
                </c:pt>
                <c:pt idx="89">
                  <c:v>8.800000000000001E-05</c:v>
                </c:pt>
                <c:pt idx="90">
                  <c:v>8.800000000000001E-05</c:v>
                </c:pt>
                <c:pt idx="91">
                  <c:v>8.800000000000001E-05</c:v>
                </c:pt>
                <c:pt idx="92">
                  <c:v>8.800000000000001E-05</c:v>
                </c:pt>
                <c:pt idx="93">
                  <c:v>8.800000000000001E-05</c:v>
                </c:pt>
                <c:pt idx="94">
                  <c:v>8.800000000000001E-05</c:v>
                </c:pt>
                <c:pt idx="95">
                  <c:v>8.800000000000001E-05</c:v>
                </c:pt>
                <c:pt idx="96">
                  <c:v>8.800000000000001E-05</c:v>
                </c:pt>
                <c:pt idx="97">
                  <c:v>8.800000000000001E-05</c:v>
                </c:pt>
                <c:pt idx="98">
                  <c:v>8.800000000000001E-05</c:v>
                </c:pt>
                <c:pt idx="99">
                  <c:v>8.800000000000001E-05</c:v>
                </c:pt>
                <c:pt idx="100">
                  <c:v>8.800000000000001E-05</c:v>
                </c:pt>
                <c:pt idx="101">
                  <c:v>8.800000000000001E-05</c:v>
                </c:pt>
                <c:pt idx="102">
                  <c:v>8.800000000000001E-05</c:v>
                </c:pt>
                <c:pt idx="103">
                  <c:v>8.800000000000001E-05</c:v>
                </c:pt>
                <c:pt idx="104">
                  <c:v>9.000000000000002E-05</c:v>
                </c:pt>
                <c:pt idx="105">
                  <c:v>9.000000000000002E-05</c:v>
                </c:pt>
                <c:pt idx="106">
                  <c:v>9.000000000000002E-05</c:v>
                </c:pt>
                <c:pt idx="107">
                  <c:v>9.000000000000002E-05</c:v>
                </c:pt>
                <c:pt idx="108">
                  <c:v>9.000000000000002E-05</c:v>
                </c:pt>
                <c:pt idx="109">
                  <c:v>9.000000000000002E-05</c:v>
                </c:pt>
                <c:pt idx="110">
                  <c:v>9.000000000000002E-05</c:v>
                </c:pt>
                <c:pt idx="111">
                  <c:v>9.000000000000002E-05</c:v>
                </c:pt>
                <c:pt idx="112">
                  <c:v>9.000000000000002E-05</c:v>
                </c:pt>
                <c:pt idx="113">
                  <c:v>9.000000000000002E-05</c:v>
                </c:pt>
                <c:pt idx="114">
                  <c:v>9.000000000000002E-05</c:v>
                </c:pt>
                <c:pt idx="115">
                  <c:v>9.000000000000002E-05</c:v>
                </c:pt>
                <c:pt idx="116">
                  <c:v>9.000000000000002E-05</c:v>
                </c:pt>
                <c:pt idx="117">
                  <c:v>9.000000000000002E-05</c:v>
                </c:pt>
                <c:pt idx="118">
                  <c:v>9.000000000000002E-05</c:v>
                </c:pt>
                <c:pt idx="119">
                  <c:v>9.000000000000002E-05</c:v>
                </c:pt>
                <c:pt idx="120">
                  <c:v>9.000000000000002E-05</c:v>
                </c:pt>
                <c:pt idx="121">
                  <c:v>9.000000000000002E-05</c:v>
                </c:pt>
                <c:pt idx="122">
                  <c:v>9.200000000000001E-05</c:v>
                </c:pt>
                <c:pt idx="123">
                  <c:v>9.200000000000001E-05</c:v>
                </c:pt>
                <c:pt idx="124">
                  <c:v>9.200000000000001E-05</c:v>
                </c:pt>
                <c:pt idx="125">
                  <c:v>9.200000000000001E-05</c:v>
                </c:pt>
                <c:pt idx="126">
                  <c:v>9.200000000000001E-05</c:v>
                </c:pt>
                <c:pt idx="127">
                  <c:v>9.200000000000001E-05</c:v>
                </c:pt>
                <c:pt idx="128">
                  <c:v>9.200000000000001E-05</c:v>
                </c:pt>
                <c:pt idx="129">
                  <c:v>9.200000000000001E-05</c:v>
                </c:pt>
                <c:pt idx="130">
                  <c:v>9.200000000000001E-05</c:v>
                </c:pt>
                <c:pt idx="131">
                  <c:v>9.200000000000001E-05</c:v>
                </c:pt>
                <c:pt idx="132">
                  <c:v>9.200000000000001E-05</c:v>
                </c:pt>
                <c:pt idx="133">
                  <c:v>9.200000000000001E-05</c:v>
                </c:pt>
                <c:pt idx="134">
                  <c:v>9.200000000000001E-05</c:v>
                </c:pt>
                <c:pt idx="135">
                  <c:v>9.200000000000001E-05</c:v>
                </c:pt>
                <c:pt idx="136">
                  <c:v>9.200000000000001E-05</c:v>
                </c:pt>
                <c:pt idx="137">
                  <c:v>9.200000000000001E-05</c:v>
                </c:pt>
                <c:pt idx="138">
                  <c:v>9.200000000000001E-05</c:v>
                </c:pt>
                <c:pt idx="139">
                  <c:v>9.200000000000001E-05</c:v>
                </c:pt>
                <c:pt idx="140">
                  <c:v>9.200000000000001E-05</c:v>
                </c:pt>
                <c:pt idx="141">
                  <c:v>9.200000000000001E-05</c:v>
                </c:pt>
                <c:pt idx="142">
                  <c:v>9.400000000000004E-05</c:v>
                </c:pt>
                <c:pt idx="143">
                  <c:v>9.400000000000004E-05</c:v>
                </c:pt>
                <c:pt idx="144">
                  <c:v>9.400000000000004E-05</c:v>
                </c:pt>
                <c:pt idx="145">
                  <c:v>9.400000000000004E-05</c:v>
                </c:pt>
                <c:pt idx="146">
                  <c:v>9.400000000000004E-05</c:v>
                </c:pt>
                <c:pt idx="147">
                  <c:v>9.400000000000004E-05</c:v>
                </c:pt>
                <c:pt idx="148">
                  <c:v>9.400000000000004E-05</c:v>
                </c:pt>
                <c:pt idx="149">
                  <c:v>9.400000000000004E-05</c:v>
                </c:pt>
                <c:pt idx="150">
                  <c:v>9.400000000000004E-05</c:v>
                </c:pt>
                <c:pt idx="151">
                  <c:v>9.400000000000004E-05</c:v>
                </c:pt>
                <c:pt idx="152">
                  <c:v>9.400000000000004E-05</c:v>
                </c:pt>
                <c:pt idx="153">
                  <c:v>9.400000000000004E-05</c:v>
                </c:pt>
                <c:pt idx="154">
                  <c:v>9.400000000000004E-05</c:v>
                </c:pt>
                <c:pt idx="155">
                  <c:v>9.400000000000004E-05</c:v>
                </c:pt>
                <c:pt idx="156">
                  <c:v>9.400000000000004E-05</c:v>
                </c:pt>
                <c:pt idx="157">
                  <c:v>9.400000000000004E-05</c:v>
                </c:pt>
                <c:pt idx="158">
                  <c:v>9.400000000000004E-05</c:v>
                </c:pt>
                <c:pt idx="159">
                  <c:v>9.400000000000004E-05</c:v>
                </c:pt>
                <c:pt idx="160">
                  <c:v>9.400000000000004E-05</c:v>
                </c:pt>
                <c:pt idx="161">
                  <c:v>9.400000000000004E-05</c:v>
                </c:pt>
                <c:pt idx="162">
                  <c:v>9.400000000000004E-05</c:v>
                </c:pt>
                <c:pt idx="163">
                  <c:v>9.400000000000004E-05</c:v>
                </c:pt>
                <c:pt idx="164">
                  <c:v>9.400000000000004E-05</c:v>
                </c:pt>
                <c:pt idx="165">
                  <c:v>9.400000000000004E-05</c:v>
                </c:pt>
                <c:pt idx="166">
                  <c:v>9.600000000000002E-05</c:v>
                </c:pt>
                <c:pt idx="167">
                  <c:v>9.600000000000002E-05</c:v>
                </c:pt>
                <c:pt idx="168">
                  <c:v>9.600000000000002E-05</c:v>
                </c:pt>
                <c:pt idx="169">
                  <c:v>9.600000000000002E-05</c:v>
                </c:pt>
                <c:pt idx="170">
                  <c:v>9.600000000000002E-05</c:v>
                </c:pt>
                <c:pt idx="171">
                  <c:v>9.600000000000002E-05</c:v>
                </c:pt>
                <c:pt idx="172">
                  <c:v>9.600000000000002E-05</c:v>
                </c:pt>
                <c:pt idx="173">
                  <c:v>9.600000000000002E-05</c:v>
                </c:pt>
                <c:pt idx="174">
                  <c:v>9.600000000000002E-05</c:v>
                </c:pt>
                <c:pt idx="175">
                  <c:v>9.600000000000002E-05</c:v>
                </c:pt>
                <c:pt idx="176">
                  <c:v>9.600000000000002E-05</c:v>
                </c:pt>
                <c:pt idx="177">
                  <c:v>9.600000000000002E-05</c:v>
                </c:pt>
                <c:pt idx="178">
                  <c:v>9.600000000000002E-05</c:v>
                </c:pt>
                <c:pt idx="179">
                  <c:v>9.600000000000002E-05</c:v>
                </c:pt>
                <c:pt idx="180">
                  <c:v>9.600000000000002E-05</c:v>
                </c:pt>
                <c:pt idx="181">
                  <c:v>9.600000000000002E-05</c:v>
                </c:pt>
                <c:pt idx="182">
                  <c:v>9.600000000000002E-05</c:v>
                </c:pt>
                <c:pt idx="183">
                  <c:v>9.600000000000002E-05</c:v>
                </c:pt>
                <c:pt idx="184">
                  <c:v>9.600000000000002E-05</c:v>
                </c:pt>
                <c:pt idx="185">
                  <c:v>9.600000000000002E-05</c:v>
                </c:pt>
                <c:pt idx="186">
                  <c:v>9.600000000000002E-05</c:v>
                </c:pt>
                <c:pt idx="187">
                  <c:v>9.600000000000002E-05</c:v>
                </c:pt>
                <c:pt idx="188">
                  <c:v>9.600000000000002E-05</c:v>
                </c:pt>
                <c:pt idx="189">
                  <c:v>9.600000000000002E-05</c:v>
                </c:pt>
                <c:pt idx="190">
                  <c:v>9.600000000000002E-05</c:v>
                </c:pt>
                <c:pt idx="191">
                  <c:v>9.600000000000002E-05</c:v>
                </c:pt>
                <c:pt idx="192">
                  <c:v>9.600000000000002E-05</c:v>
                </c:pt>
                <c:pt idx="193">
                  <c:v>9.600000000000002E-05</c:v>
                </c:pt>
                <c:pt idx="194">
                  <c:v>9.600000000000002E-05</c:v>
                </c:pt>
                <c:pt idx="195">
                  <c:v>9.600000000000002E-05</c:v>
                </c:pt>
                <c:pt idx="196">
                  <c:v>9.800000000000004E-05</c:v>
                </c:pt>
                <c:pt idx="197">
                  <c:v>9.800000000000004E-05</c:v>
                </c:pt>
                <c:pt idx="198">
                  <c:v>9.800000000000004E-05</c:v>
                </c:pt>
                <c:pt idx="199">
                  <c:v>9.800000000000004E-05</c:v>
                </c:pt>
                <c:pt idx="200">
                  <c:v>9.800000000000004E-05</c:v>
                </c:pt>
                <c:pt idx="201">
                  <c:v>9.800000000000004E-05</c:v>
                </c:pt>
                <c:pt idx="202">
                  <c:v>9.800000000000004E-05</c:v>
                </c:pt>
                <c:pt idx="203">
                  <c:v>9.800000000000004E-05</c:v>
                </c:pt>
                <c:pt idx="204">
                  <c:v>9.800000000000004E-05</c:v>
                </c:pt>
                <c:pt idx="205">
                  <c:v>9.800000000000004E-05</c:v>
                </c:pt>
                <c:pt idx="206">
                  <c:v>9.800000000000004E-05</c:v>
                </c:pt>
                <c:pt idx="207">
                  <c:v>9.800000000000004E-05</c:v>
                </c:pt>
                <c:pt idx="208">
                  <c:v>9.800000000000004E-05</c:v>
                </c:pt>
                <c:pt idx="209">
                  <c:v>9.800000000000004E-05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Таблица!$W$1</c:f>
              <c:strCache>
                <c:ptCount val="1"/>
                <c:pt idx="0">
                  <c:v>Ф1+Ф2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Таблица!$R$2:$R$211</c:f>
              <c:numCache>
                <c:ptCount val="210"/>
                <c:pt idx="0">
                  <c:v>0</c:v>
                </c:pt>
                <c:pt idx="1">
                  <c:v>5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271</c:v>
                </c:pt>
                <c:pt idx="29">
                  <c:v>272</c:v>
                </c:pt>
                <c:pt idx="30">
                  <c:v>273</c:v>
                </c:pt>
                <c:pt idx="31">
                  <c:v>274</c:v>
                </c:pt>
                <c:pt idx="32">
                  <c:v>275</c:v>
                </c:pt>
                <c:pt idx="33">
                  <c:v>276</c:v>
                </c:pt>
                <c:pt idx="34">
                  <c:v>277</c:v>
                </c:pt>
                <c:pt idx="35">
                  <c:v>278</c:v>
                </c:pt>
                <c:pt idx="36">
                  <c:v>279</c:v>
                </c:pt>
                <c:pt idx="37">
                  <c:v>280</c:v>
                </c:pt>
                <c:pt idx="38">
                  <c:v>281</c:v>
                </c:pt>
                <c:pt idx="39">
                  <c:v>282</c:v>
                </c:pt>
                <c:pt idx="40">
                  <c:v>280</c:v>
                </c:pt>
                <c:pt idx="41">
                  <c:v>290</c:v>
                </c:pt>
                <c:pt idx="42">
                  <c:v>300</c:v>
                </c:pt>
                <c:pt idx="43">
                  <c:v>310</c:v>
                </c:pt>
                <c:pt idx="44">
                  <c:v>320</c:v>
                </c:pt>
                <c:pt idx="45">
                  <c:v>330</c:v>
                </c:pt>
                <c:pt idx="46">
                  <c:v>340</c:v>
                </c:pt>
                <c:pt idx="47">
                  <c:v>350</c:v>
                </c:pt>
                <c:pt idx="48">
                  <c:v>360</c:v>
                </c:pt>
                <c:pt idx="49">
                  <c:v>370</c:v>
                </c:pt>
                <c:pt idx="50">
                  <c:v>380</c:v>
                </c:pt>
                <c:pt idx="51">
                  <c:v>390</c:v>
                </c:pt>
                <c:pt idx="52">
                  <c:v>400</c:v>
                </c:pt>
                <c:pt idx="53">
                  <c:v>410</c:v>
                </c:pt>
                <c:pt idx="54">
                  <c:v>420</c:v>
                </c:pt>
                <c:pt idx="55">
                  <c:v>430</c:v>
                </c:pt>
                <c:pt idx="56">
                  <c:v>440</c:v>
                </c:pt>
                <c:pt idx="57">
                  <c:v>450</c:v>
                </c:pt>
                <c:pt idx="58">
                  <c:v>460</c:v>
                </c:pt>
                <c:pt idx="59">
                  <c:v>470</c:v>
                </c:pt>
                <c:pt idx="60">
                  <c:v>480</c:v>
                </c:pt>
                <c:pt idx="61">
                  <c:v>490</c:v>
                </c:pt>
                <c:pt idx="62">
                  <c:v>500</c:v>
                </c:pt>
                <c:pt idx="63">
                  <c:v>510</c:v>
                </c:pt>
                <c:pt idx="64">
                  <c:v>520</c:v>
                </c:pt>
                <c:pt idx="65">
                  <c:v>530</c:v>
                </c:pt>
                <c:pt idx="66">
                  <c:v>540</c:v>
                </c:pt>
                <c:pt idx="67">
                  <c:v>550</c:v>
                </c:pt>
                <c:pt idx="68">
                  <c:v>560</c:v>
                </c:pt>
                <c:pt idx="69">
                  <c:v>570</c:v>
                </c:pt>
                <c:pt idx="70">
                  <c:v>580</c:v>
                </c:pt>
                <c:pt idx="71">
                  <c:v>590</c:v>
                </c:pt>
                <c:pt idx="72">
                  <c:v>600</c:v>
                </c:pt>
                <c:pt idx="73">
                  <c:v>610</c:v>
                </c:pt>
                <c:pt idx="74">
                  <c:v>620</c:v>
                </c:pt>
                <c:pt idx="75">
                  <c:v>630</c:v>
                </c:pt>
                <c:pt idx="76">
                  <c:v>640</c:v>
                </c:pt>
                <c:pt idx="77">
                  <c:v>650</c:v>
                </c:pt>
                <c:pt idx="78">
                  <c:v>660</c:v>
                </c:pt>
                <c:pt idx="79">
                  <c:v>670</c:v>
                </c:pt>
                <c:pt idx="80">
                  <c:v>680</c:v>
                </c:pt>
                <c:pt idx="81">
                  <c:v>690</c:v>
                </c:pt>
                <c:pt idx="82">
                  <c:v>700</c:v>
                </c:pt>
                <c:pt idx="83">
                  <c:v>710</c:v>
                </c:pt>
                <c:pt idx="84">
                  <c:v>720</c:v>
                </c:pt>
                <c:pt idx="85">
                  <c:v>730</c:v>
                </c:pt>
                <c:pt idx="86">
                  <c:v>740</c:v>
                </c:pt>
                <c:pt idx="87">
                  <c:v>750</c:v>
                </c:pt>
                <c:pt idx="88">
                  <c:v>760</c:v>
                </c:pt>
                <c:pt idx="89">
                  <c:v>770</c:v>
                </c:pt>
                <c:pt idx="90">
                  <c:v>780</c:v>
                </c:pt>
                <c:pt idx="91">
                  <c:v>790</c:v>
                </c:pt>
                <c:pt idx="92">
                  <c:v>800</c:v>
                </c:pt>
                <c:pt idx="93">
                  <c:v>810</c:v>
                </c:pt>
                <c:pt idx="94">
                  <c:v>820</c:v>
                </c:pt>
                <c:pt idx="95">
                  <c:v>830</c:v>
                </c:pt>
                <c:pt idx="96">
                  <c:v>840</c:v>
                </c:pt>
                <c:pt idx="97">
                  <c:v>850</c:v>
                </c:pt>
                <c:pt idx="98">
                  <c:v>860</c:v>
                </c:pt>
                <c:pt idx="99">
                  <c:v>870</c:v>
                </c:pt>
                <c:pt idx="100">
                  <c:v>880</c:v>
                </c:pt>
                <c:pt idx="101">
                  <c:v>890</c:v>
                </c:pt>
                <c:pt idx="102">
                  <c:v>900</c:v>
                </c:pt>
                <c:pt idx="103">
                  <c:v>910</c:v>
                </c:pt>
                <c:pt idx="104">
                  <c:v>920</c:v>
                </c:pt>
                <c:pt idx="105">
                  <c:v>930</c:v>
                </c:pt>
                <c:pt idx="106">
                  <c:v>940</c:v>
                </c:pt>
                <c:pt idx="107">
                  <c:v>950</c:v>
                </c:pt>
                <c:pt idx="108">
                  <c:v>960</c:v>
                </c:pt>
                <c:pt idx="109">
                  <c:v>970</c:v>
                </c:pt>
                <c:pt idx="110">
                  <c:v>980</c:v>
                </c:pt>
                <c:pt idx="111">
                  <c:v>990</c:v>
                </c:pt>
                <c:pt idx="112">
                  <c:v>1000</c:v>
                </c:pt>
                <c:pt idx="113">
                  <c:v>1010</c:v>
                </c:pt>
                <c:pt idx="114">
                  <c:v>1020</c:v>
                </c:pt>
                <c:pt idx="115">
                  <c:v>1030</c:v>
                </c:pt>
                <c:pt idx="116">
                  <c:v>1040</c:v>
                </c:pt>
                <c:pt idx="117">
                  <c:v>1050</c:v>
                </c:pt>
                <c:pt idx="118">
                  <c:v>1060</c:v>
                </c:pt>
                <c:pt idx="119">
                  <c:v>1070</c:v>
                </c:pt>
                <c:pt idx="120">
                  <c:v>1080</c:v>
                </c:pt>
                <c:pt idx="121">
                  <c:v>1090</c:v>
                </c:pt>
                <c:pt idx="122">
                  <c:v>1100</c:v>
                </c:pt>
                <c:pt idx="123">
                  <c:v>1110</c:v>
                </c:pt>
                <c:pt idx="124">
                  <c:v>1120</c:v>
                </c:pt>
                <c:pt idx="125">
                  <c:v>1130</c:v>
                </c:pt>
                <c:pt idx="126">
                  <c:v>1140</c:v>
                </c:pt>
                <c:pt idx="127">
                  <c:v>1150</c:v>
                </c:pt>
                <c:pt idx="128">
                  <c:v>1160</c:v>
                </c:pt>
                <c:pt idx="129">
                  <c:v>1170</c:v>
                </c:pt>
                <c:pt idx="130">
                  <c:v>1180</c:v>
                </c:pt>
                <c:pt idx="131">
                  <c:v>1190</c:v>
                </c:pt>
                <c:pt idx="132">
                  <c:v>1200</c:v>
                </c:pt>
                <c:pt idx="133">
                  <c:v>1210</c:v>
                </c:pt>
                <c:pt idx="134">
                  <c:v>1220</c:v>
                </c:pt>
                <c:pt idx="135">
                  <c:v>1230</c:v>
                </c:pt>
                <c:pt idx="136">
                  <c:v>1240</c:v>
                </c:pt>
                <c:pt idx="137">
                  <c:v>1250</c:v>
                </c:pt>
                <c:pt idx="138">
                  <c:v>1260</c:v>
                </c:pt>
                <c:pt idx="139">
                  <c:v>1270</c:v>
                </c:pt>
                <c:pt idx="140">
                  <c:v>1280</c:v>
                </c:pt>
                <c:pt idx="141">
                  <c:v>1290</c:v>
                </c:pt>
                <c:pt idx="142">
                  <c:v>1300</c:v>
                </c:pt>
                <c:pt idx="143">
                  <c:v>1310</c:v>
                </c:pt>
                <c:pt idx="144">
                  <c:v>1320</c:v>
                </c:pt>
                <c:pt idx="145">
                  <c:v>1330</c:v>
                </c:pt>
                <c:pt idx="146">
                  <c:v>1340</c:v>
                </c:pt>
                <c:pt idx="147">
                  <c:v>1350</c:v>
                </c:pt>
                <c:pt idx="148">
                  <c:v>1360</c:v>
                </c:pt>
                <c:pt idx="149">
                  <c:v>1370</c:v>
                </c:pt>
                <c:pt idx="150">
                  <c:v>1380</c:v>
                </c:pt>
                <c:pt idx="151">
                  <c:v>1390</c:v>
                </c:pt>
                <c:pt idx="152">
                  <c:v>1400</c:v>
                </c:pt>
                <c:pt idx="153">
                  <c:v>1410</c:v>
                </c:pt>
                <c:pt idx="154">
                  <c:v>1420</c:v>
                </c:pt>
                <c:pt idx="155">
                  <c:v>1430</c:v>
                </c:pt>
                <c:pt idx="156">
                  <c:v>1440</c:v>
                </c:pt>
                <c:pt idx="157">
                  <c:v>1450</c:v>
                </c:pt>
                <c:pt idx="158">
                  <c:v>1460</c:v>
                </c:pt>
                <c:pt idx="159">
                  <c:v>1470</c:v>
                </c:pt>
                <c:pt idx="160">
                  <c:v>1480</c:v>
                </c:pt>
                <c:pt idx="161">
                  <c:v>1490</c:v>
                </c:pt>
                <c:pt idx="162">
                  <c:v>1500</c:v>
                </c:pt>
                <c:pt idx="163">
                  <c:v>1510</c:v>
                </c:pt>
                <c:pt idx="164">
                  <c:v>1520</c:v>
                </c:pt>
                <c:pt idx="165">
                  <c:v>1530</c:v>
                </c:pt>
                <c:pt idx="166">
                  <c:v>1540</c:v>
                </c:pt>
                <c:pt idx="167">
                  <c:v>1550</c:v>
                </c:pt>
                <c:pt idx="168">
                  <c:v>1560</c:v>
                </c:pt>
                <c:pt idx="169">
                  <c:v>1570</c:v>
                </c:pt>
                <c:pt idx="170">
                  <c:v>1580</c:v>
                </c:pt>
                <c:pt idx="171">
                  <c:v>1590</c:v>
                </c:pt>
                <c:pt idx="172">
                  <c:v>1600</c:v>
                </c:pt>
                <c:pt idx="173">
                  <c:v>1610</c:v>
                </c:pt>
                <c:pt idx="174">
                  <c:v>1620</c:v>
                </c:pt>
                <c:pt idx="175">
                  <c:v>1630</c:v>
                </c:pt>
                <c:pt idx="176">
                  <c:v>1640</c:v>
                </c:pt>
                <c:pt idx="177">
                  <c:v>1650</c:v>
                </c:pt>
                <c:pt idx="178">
                  <c:v>1660</c:v>
                </c:pt>
                <c:pt idx="179">
                  <c:v>1670</c:v>
                </c:pt>
                <c:pt idx="180">
                  <c:v>1680</c:v>
                </c:pt>
                <c:pt idx="181">
                  <c:v>1690</c:v>
                </c:pt>
                <c:pt idx="182">
                  <c:v>1700</c:v>
                </c:pt>
                <c:pt idx="183">
                  <c:v>1710</c:v>
                </c:pt>
                <c:pt idx="184">
                  <c:v>1720</c:v>
                </c:pt>
                <c:pt idx="185">
                  <c:v>1730</c:v>
                </c:pt>
                <c:pt idx="186">
                  <c:v>1740</c:v>
                </c:pt>
                <c:pt idx="187">
                  <c:v>1750</c:v>
                </c:pt>
                <c:pt idx="188">
                  <c:v>1760</c:v>
                </c:pt>
                <c:pt idx="189">
                  <c:v>1770</c:v>
                </c:pt>
                <c:pt idx="190">
                  <c:v>1780</c:v>
                </c:pt>
                <c:pt idx="191">
                  <c:v>1790</c:v>
                </c:pt>
                <c:pt idx="192">
                  <c:v>1800</c:v>
                </c:pt>
                <c:pt idx="193">
                  <c:v>1810</c:v>
                </c:pt>
                <c:pt idx="194">
                  <c:v>1820</c:v>
                </c:pt>
                <c:pt idx="195">
                  <c:v>1830</c:v>
                </c:pt>
                <c:pt idx="196">
                  <c:v>1840</c:v>
                </c:pt>
                <c:pt idx="197">
                  <c:v>1850</c:v>
                </c:pt>
                <c:pt idx="198">
                  <c:v>1860</c:v>
                </c:pt>
                <c:pt idx="199">
                  <c:v>1870</c:v>
                </c:pt>
                <c:pt idx="200">
                  <c:v>1880</c:v>
                </c:pt>
                <c:pt idx="201">
                  <c:v>1890</c:v>
                </c:pt>
                <c:pt idx="202">
                  <c:v>1900</c:v>
                </c:pt>
                <c:pt idx="203">
                  <c:v>1910</c:v>
                </c:pt>
                <c:pt idx="204">
                  <c:v>1920</c:v>
                </c:pt>
                <c:pt idx="205">
                  <c:v>1930</c:v>
                </c:pt>
                <c:pt idx="206">
                  <c:v>1940</c:v>
                </c:pt>
                <c:pt idx="207">
                  <c:v>1950</c:v>
                </c:pt>
                <c:pt idx="208">
                  <c:v>1960</c:v>
                </c:pt>
                <c:pt idx="209">
                  <c:v>1970</c:v>
                </c:pt>
              </c:numCache>
            </c:numRef>
          </c:xVal>
          <c:yVal>
            <c:numRef>
              <c:f>Таблица!$W$2:$W$211</c:f>
              <c:numCache>
                <c:ptCount val="210"/>
                <c:pt idx="0">
                  <c:v>0</c:v>
                </c:pt>
                <c:pt idx="1">
                  <c:v>0.00012400000000000006</c:v>
                </c:pt>
                <c:pt idx="2">
                  <c:v>0.00027600000000000015</c:v>
                </c:pt>
                <c:pt idx="3">
                  <c:v>0.00031200000000000016</c:v>
                </c:pt>
                <c:pt idx="4">
                  <c:v>0.00033600000000000014</c:v>
                </c:pt>
                <c:pt idx="5">
                  <c:v>0.0003500000000000002</c:v>
                </c:pt>
                <c:pt idx="6">
                  <c:v>0.00036200000000000023</c:v>
                </c:pt>
                <c:pt idx="7">
                  <c:v>0.0003700000000000002</c:v>
                </c:pt>
                <c:pt idx="8">
                  <c:v>0.00037600000000000025</c:v>
                </c:pt>
                <c:pt idx="9">
                  <c:v>0.00038200000000000023</c:v>
                </c:pt>
                <c:pt idx="10">
                  <c:v>0.0003880000000000002</c:v>
                </c:pt>
                <c:pt idx="11">
                  <c:v>0.00039200000000000026</c:v>
                </c:pt>
                <c:pt idx="12">
                  <c:v>0.0003960000000000002</c:v>
                </c:pt>
                <c:pt idx="13">
                  <c:v>0.00039800000000000024</c:v>
                </c:pt>
                <c:pt idx="14">
                  <c:v>0.0004040000000000002</c:v>
                </c:pt>
                <c:pt idx="15">
                  <c:v>0.0004060000000000002</c:v>
                </c:pt>
                <c:pt idx="16">
                  <c:v>0.0004080000000000002</c:v>
                </c:pt>
                <c:pt idx="17">
                  <c:v>0.0004100000000000002</c:v>
                </c:pt>
                <c:pt idx="18">
                  <c:v>0.00041400000000000025</c:v>
                </c:pt>
                <c:pt idx="19">
                  <c:v>0.0004160000000000002</c:v>
                </c:pt>
                <c:pt idx="20">
                  <c:v>0.00041800000000000024</c:v>
                </c:pt>
                <c:pt idx="21">
                  <c:v>0.0004200000000000003</c:v>
                </c:pt>
                <c:pt idx="22">
                  <c:v>0.0004240000000000002</c:v>
                </c:pt>
                <c:pt idx="23">
                  <c:v>0.00042600000000000027</c:v>
                </c:pt>
                <c:pt idx="24">
                  <c:v>0.00042600000000000027</c:v>
                </c:pt>
                <c:pt idx="25">
                  <c:v>0.00042800000000000027</c:v>
                </c:pt>
                <c:pt idx="26">
                  <c:v>0.00043000000000000026</c:v>
                </c:pt>
                <c:pt idx="27">
                  <c:v>0.00043400000000000025</c:v>
                </c:pt>
                <c:pt idx="28">
                  <c:v>0.00043400000000000025</c:v>
                </c:pt>
                <c:pt idx="29">
                  <c:v>0.00043400000000000025</c:v>
                </c:pt>
                <c:pt idx="30">
                  <c:v>0.00043400000000000025</c:v>
                </c:pt>
                <c:pt idx="31">
                  <c:v>0.00043400000000000025</c:v>
                </c:pt>
                <c:pt idx="32">
                  <c:v>0.00043400000000000025</c:v>
                </c:pt>
                <c:pt idx="33">
                  <c:v>0.00043400000000000025</c:v>
                </c:pt>
                <c:pt idx="34">
                  <c:v>0.00043400000000000025</c:v>
                </c:pt>
                <c:pt idx="35">
                  <c:v>0.0004360000000000002</c:v>
                </c:pt>
                <c:pt idx="36">
                  <c:v>0.0004360000000000002</c:v>
                </c:pt>
                <c:pt idx="37">
                  <c:v>0.0004360000000000002</c:v>
                </c:pt>
                <c:pt idx="38">
                  <c:v>0.0004360000000000002</c:v>
                </c:pt>
                <c:pt idx="39">
                  <c:v>0.0004360000000000002</c:v>
                </c:pt>
                <c:pt idx="40">
                  <c:v>0.0004360000000000002</c:v>
                </c:pt>
                <c:pt idx="41">
                  <c:v>0.00043800000000000024</c:v>
                </c:pt>
                <c:pt idx="42">
                  <c:v>0.00043800000000000024</c:v>
                </c:pt>
                <c:pt idx="43">
                  <c:v>0.0004400000000000003</c:v>
                </c:pt>
                <c:pt idx="44">
                  <c:v>0.0004420000000000002</c:v>
                </c:pt>
                <c:pt idx="45">
                  <c:v>0.0004420000000000002</c:v>
                </c:pt>
                <c:pt idx="46">
                  <c:v>0.0004460000000000003</c:v>
                </c:pt>
                <c:pt idx="47">
                  <c:v>0.00044800000000000026</c:v>
                </c:pt>
                <c:pt idx="48">
                  <c:v>0.00044800000000000026</c:v>
                </c:pt>
                <c:pt idx="49">
                  <c:v>0.0004500000000000003</c:v>
                </c:pt>
                <c:pt idx="50">
                  <c:v>0.00045200000000000025</c:v>
                </c:pt>
                <c:pt idx="51">
                  <c:v>0.00045200000000000025</c:v>
                </c:pt>
                <c:pt idx="52">
                  <c:v>0.0004540000000000003</c:v>
                </c:pt>
                <c:pt idx="53">
                  <c:v>0.0004540000000000003</c:v>
                </c:pt>
                <c:pt idx="54">
                  <c:v>0.0004580000000000003</c:v>
                </c:pt>
                <c:pt idx="55">
                  <c:v>0.0004580000000000003</c:v>
                </c:pt>
                <c:pt idx="56">
                  <c:v>0.00046000000000000034</c:v>
                </c:pt>
                <c:pt idx="57">
                  <c:v>0.0004620000000000003</c:v>
                </c:pt>
                <c:pt idx="58">
                  <c:v>0.0004620000000000003</c:v>
                </c:pt>
                <c:pt idx="59">
                  <c:v>0.00046400000000000033</c:v>
                </c:pt>
                <c:pt idx="60">
                  <c:v>0.00046400000000000033</c:v>
                </c:pt>
                <c:pt idx="61">
                  <c:v>0.00046400000000000033</c:v>
                </c:pt>
                <c:pt idx="62">
                  <c:v>0.0004660000000000003</c:v>
                </c:pt>
                <c:pt idx="63">
                  <c:v>0.0004660000000000003</c:v>
                </c:pt>
                <c:pt idx="64">
                  <c:v>0.0004700000000000003</c:v>
                </c:pt>
                <c:pt idx="65">
                  <c:v>0.0004700000000000003</c:v>
                </c:pt>
                <c:pt idx="66">
                  <c:v>0.0004720000000000003</c:v>
                </c:pt>
                <c:pt idx="67">
                  <c:v>0.0004720000000000003</c:v>
                </c:pt>
                <c:pt idx="68">
                  <c:v>0.0004720000000000003</c:v>
                </c:pt>
                <c:pt idx="69">
                  <c:v>0.0004740000000000003</c:v>
                </c:pt>
                <c:pt idx="70">
                  <c:v>0.0004740000000000003</c:v>
                </c:pt>
                <c:pt idx="71">
                  <c:v>0.0004760000000000003</c:v>
                </c:pt>
                <c:pt idx="72">
                  <c:v>0.0004760000000000003</c:v>
                </c:pt>
                <c:pt idx="73">
                  <c:v>0.0004760000000000003</c:v>
                </c:pt>
                <c:pt idx="74">
                  <c:v>0.00048000000000000034</c:v>
                </c:pt>
                <c:pt idx="75">
                  <c:v>0.00048000000000000034</c:v>
                </c:pt>
                <c:pt idx="76">
                  <c:v>0.0004820000000000003</c:v>
                </c:pt>
                <c:pt idx="77">
                  <c:v>0.0004820000000000003</c:v>
                </c:pt>
                <c:pt idx="78">
                  <c:v>0.0004820000000000003</c:v>
                </c:pt>
                <c:pt idx="79">
                  <c:v>0.0004840000000000003</c:v>
                </c:pt>
                <c:pt idx="80">
                  <c:v>0.0004840000000000003</c:v>
                </c:pt>
                <c:pt idx="81">
                  <c:v>0.0004840000000000003</c:v>
                </c:pt>
                <c:pt idx="82">
                  <c:v>0.0004840000000000003</c:v>
                </c:pt>
                <c:pt idx="83">
                  <c:v>0.00048600000000000027</c:v>
                </c:pt>
                <c:pt idx="84">
                  <c:v>0.00048600000000000027</c:v>
                </c:pt>
                <c:pt idx="85">
                  <c:v>0.00048600000000000027</c:v>
                </c:pt>
                <c:pt idx="86">
                  <c:v>0.0004880000000000003</c:v>
                </c:pt>
                <c:pt idx="87">
                  <c:v>0.0004900000000000003</c:v>
                </c:pt>
                <c:pt idx="88">
                  <c:v>0.0004900000000000003</c:v>
                </c:pt>
                <c:pt idx="89">
                  <c:v>0.0004900000000000003</c:v>
                </c:pt>
                <c:pt idx="90">
                  <c:v>0.0004920000000000002</c:v>
                </c:pt>
                <c:pt idx="91">
                  <c:v>0.0004920000000000002</c:v>
                </c:pt>
                <c:pt idx="92">
                  <c:v>0.0004920000000000002</c:v>
                </c:pt>
                <c:pt idx="93">
                  <c:v>0.0004920000000000002</c:v>
                </c:pt>
                <c:pt idx="94">
                  <c:v>0.0004940000000000003</c:v>
                </c:pt>
                <c:pt idx="95">
                  <c:v>0.0004940000000000003</c:v>
                </c:pt>
                <c:pt idx="96">
                  <c:v>0.0004940000000000003</c:v>
                </c:pt>
                <c:pt idx="97">
                  <c:v>0.0004940000000000003</c:v>
                </c:pt>
                <c:pt idx="98">
                  <c:v>0.0004960000000000002</c:v>
                </c:pt>
                <c:pt idx="99">
                  <c:v>0.0004960000000000002</c:v>
                </c:pt>
                <c:pt idx="100">
                  <c:v>0.0004980000000000003</c:v>
                </c:pt>
                <c:pt idx="101">
                  <c:v>0.0004980000000000003</c:v>
                </c:pt>
                <c:pt idx="102">
                  <c:v>0.0004980000000000003</c:v>
                </c:pt>
                <c:pt idx="103">
                  <c:v>0.0004980000000000003</c:v>
                </c:pt>
                <c:pt idx="104">
                  <c:v>0.0005000000000000002</c:v>
                </c:pt>
                <c:pt idx="105">
                  <c:v>0.0005000000000000002</c:v>
                </c:pt>
                <c:pt idx="106">
                  <c:v>0.0005000000000000002</c:v>
                </c:pt>
                <c:pt idx="107">
                  <c:v>0.0005000000000000002</c:v>
                </c:pt>
                <c:pt idx="108">
                  <c:v>0.0005000000000000002</c:v>
                </c:pt>
                <c:pt idx="109">
                  <c:v>0.0005000000000000002</c:v>
                </c:pt>
                <c:pt idx="110">
                  <c:v>0.0005020000000000002</c:v>
                </c:pt>
                <c:pt idx="111">
                  <c:v>0.0005020000000000002</c:v>
                </c:pt>
                <c:pt idx="112">
                  <c:v>0.0005020000000000002</c:v>
                </c:pt>
                <c:pt idx="113">
                  <c:v>0.0005020000000000002</c:v>
                </c:pt>
                <c:pt idx="114">
                  <c:v>0.0005020000000000002</c:v>
                </c:pt>
                <c:pt idx="115">
                  <c:v>0.0005020000000000002</c:v>
                </c:pt>
                <c:pt idx="116">
                  <c:v>0.0005020000000000002</c:v>
                </c:pt>
                <c:pt idx="117">
                  <c:v>0.0005060000000000002</c:v>
                </c:pt>
                <c:pt idx="118">
                  <c:v>0.0005060000000000002</c:v>
                </c:pt>
                <c:pt idx="119">
                  <c:v>0.0005060000000000002</c:v>
                </c:pt>
                <c:pt idx="120">
                  <c:v>0.0005060000000000002</c:v>
                </c:pt>
                <c:pt idx="121">
                  <c:v>0.0005060000000000002</c:v>
                </c:pt>
                <c:pt idx="122">
                  <c:v>0.0005060000000000002</c:v>
                </c:pt>
                <c:pt idx="123">
                  <c:v>0.0005060000000000002</c:v>
                </c:pt>
                <c:pt idx="124">
                  <c:v>0.0005060000000000002</c:v>
                </c:pt>
                <c:pt idx="125">
                  <c:v>0.0005060000000000002</c:v>
                </c:pt>
                <c:pt idx="126">
                  <c:v>0.0005080000000000001</c:v>
                </c:pt>
                <c:pt idx="127">
                  <c:v>0.0005080000000000001</c:v>
                </c:pt>
                <c:pt idx="128">
                  <c:v>0.0005080000000000001</c:v>
                </c:pt>
                <c:pt idx="129">
                  <c:v>0.0005080000000000001</c:v>
                </c:pt>
                <c:pt idx="130">
                  <c:v>0.0005080000000000001</c:v>
                </c:pt>
                <c:pt idx="131">
                  <c:v>0.0005080000000000001</c:v>
                </c:pt>
                <c:pt idx="132">
                  <c:v>0.0005080000000000001</c:v>
                </c:pt>
                <c:pt idx="133">
                  <c:v>0.0005080000000000001</c:v>
                </c:pt>
                <c:pt idx="134">
                  <c:v>0.0005080000000000001</c:v>
                </c:pt>
                <c:pt idx="135">
                  <c:v>0.0005080000000000001</c:v>
                </c:pt>
                <c:pt idx="136">
                  <c:v>0.00051</c:v>
                </c:pt>
                <c:pt idx="137">
                  <c:v>0.0005120000000000001</c:v>
                </c:pt>
                <c:pt idx="138">
                  <c:v>0.0005120000000000001</c:v>
                </c:pt>
                <c:pt idx="139">
                  <c:v>0.0005120000000000001</c:v>
                </c:pt>
                <c:pt idx="140">
                  <c:v>0.0005120000000000001</c:v>
                </c:pt>
                <c:pt idx="141">
                  <c:v>0.0005120000000000001</c:v>
                </c:pt>
                <c:pt idx="142">
                  <c:v>0.0005120000000000001</c:v>
                </c:pt>
                <c:pt idx="143">
                  <c:v>0.0005120000000000001</c:v>
                </c:pt>
                <c:pt idx="144">
                  <c:v>0.0005120000000000001</c:v>
                </c:pt>
                <c:pt idx="145">
                  <c:v>0.0005120000000000001</c:v>
                </c:pt>
                <c:pt idx="146">
                  <c:v>0.0005120000000000001</c:v>
                </c:pt>
                <c:pt idx="147">
                  <c:v>0.0005120000000000001</c:v>
                </c:pt>
                <c:pt idx="148">
                  <c:v>0.0005120000000000001</c:v>
                </c:pt>
                <c:pt idx="149">
                  <c:v>0.000514</c:v>
                </c:pt>
                <c:pt idx="150">
                  <c:v>0.000514</c:v>
                </c:pt>
                <c:pt idx="151">
                  <c:v>0.000514</c:v>
                </c:pt>
                <c:pt idx="152">
                  <c:v>0.000514</c:v>
                </c:pt>
                <c:pt idx="153">
                  <c:v>0.000514</c:v>
                </c:pt>
                <c:pt idx="154">
                  <c:v>0.000514</c:v>
                </c:pt>
                <c:pt idx="155">
                  <c:v>0.000514</c:v>
                </c:pt>
                <c:pt idx="156">
                  <c:v>0.000514</c:v>
                </c:pt>
                <c:pt idx="157">
                  <c:v>0.000514</c:v>
                </c:pt>
                <c:pt idx="158">
                  <c:v>0.000514</c:v>
                </c:pt>
                <c:pt idx="159">
                  <c:v>0.000514</c:v>
                </c:pt>
                <c:pt idx="160">
                  <c:v>0.000514</c:v>
                </c:pt>
                <c:pt idx="161">
                  <c:v>0.000516</c:v>
                </c:pt>
                <c:pt idx="162">
                  <c:v>0.0005179999999999999</c:v>
                </c:pt>
                <c:pt idx="163">
                  <c:v>0.0005179999999999999</c:v>
                </c:pt>
                <c:pt idx="164">
                  <c:v>0.0005179999999999999</c:v>
                </c:pt>
                <c:pt idx="165">
                  <c:v>0.0005179999999999999</c:v>
                </c:pt>
                <c:pt idx="166">
                  <c:v>0.0005179999999999999</c:v>
                </c:pt>
                <c:pt idx="167">
                  <c:v>0.0005179999999999999</c:v>
                </c:pt>
                <c:pt idx="168">
                  <c:v>0.0005179999999999999</c:v>
                </c:pt>
                <c:pt idx="169">
                  <c:v>0.0005179999999999999</c:v>
                </c:pt>
                <c:pt idx="170">
                  <c:v>0.0005179999999999999</c:v>
                </c:pt>
                <c:pt idx="171">
                  <c:v>0.0005179999999999999</c:v>
                </c:pt>
                <c:pt idx="172">
                  <c:v>0.0005179999999999999</c:v>
                </c:pt>
                <c:pt idx="173">
                  <c:v>0.0005179999999999999</c:v>
                </c:pt>
                <c:pt idx="174">
                  <c:v>0.0005179999999999999</c:v>
                </c:pt>
                <c:pt idx="175">
                  <c:v>0.0005179999999999999</c:v>
                </c:pt>
                <c:pt idx="176">
                  <c:v>0.0005179999999999999</c:v>
                </c:pt>
                <c:pt idx="177">
                  <c:v>0.0005179999999999999</c:v>
                </c:pt>
                <c:pt idx="178">
                  <c:v>0.0005179999999999999</c:v>
                </c:pt>
                <c:pt idx="179">
                  <c:v>0.0005179999999999999</c:v>
                </c:pt>
                <c:pt idx="180">
                  <c:v>0.0005179999999999999</c:v>
                </c:pt>
                <c:pt idx="181">
                  <c:v>0.0005179999999999999</c:v>
                </c:pt>
                <c:pt idx="182">
                  <c:v>0.0005179999999999999</c:v>
                </c:pt>
                <c:pt idx="183">
                  <c:v>0.0005179999999999999</c:v>
                </c:pt>
                <c:pt idx="184">
                  <c:v>0.0005179999999999999</c:v>
                </c:pt>
                <c:pt idx="185">
                  <c:v>0.0005179999999999999</c:v>
                </c:pt>
                <c:pt idx="186">
                  <c:v>0.0005179999999999999</c:v>
                </c:pt>
                <c:pt idx="187">
                  <c:v>0.0005179999999999999</c:v>
                </c:pt>
                <c:pt idx="188">
                  <c:v>0.0005179999999999999</c:v>
                </c:pt>
                <c:pt idx="189">
                  <c:v>0.0005179999999999999</c:v>
                </c:pt>
                <c:pt idx="190">
                  <c:v>0.0005179999999999999</c:v>
                </c:pt>
                <c:pt idx="191">
                  <c:v>0.0005179999999999999</c:v>
                </c:pt>
                <c:pt idx="192">
                  <c:v>0.0005179999999999999</c:v>
                </c:pt>
                <c:pt idx="193">
                  <c:v>0.0005179999999999999</c:v>
                </c:pt>
                <c:pt idx="194">
                  <c:v>0.0005179999999999999</c:v>
                </c:pt>
                <c:pt idx="195">
                  <c:v>0.0005179999999999999</c:v>
                </c:pt>
                <c:pt idx="196">
                  <c:v>0.0005179999999999999</c:v>
                </c:pt>
                <c:pt idx="197">
                  <c:v>0.0005179999999999999</c:v>
                </c:pt>
                <c:pt idx="198">
                  <c:v>0.0005179999999999999</c:v>
                </c:pt>
                <c:pt idx="199">
                  <c:v>0.0005179999999999999</c:v>
                </c:pt>
                <c:pt idx="200">
                  <c:v>0.0005179999999999999</c:v>
                </c:pt>
                <c:pt idx="201">
                  <c:v>0.0005179999999999999</c:v>
                </c:pt>
                <c:pt idx="202">
                  <c:v>0.0005179999999999999</c:v>
                </c:pt>
                <c:pt idx="203">
                  <c:v>0.0005179999999999999</c:v>
                </c:pt>
                <c:pt idx="204">
                  <c:v>0.0005179999999999999</c:v>
                </c:pt>
                <c:pt idx="205">
                  <c:v>0.0005179999999999999</c:v>
                </c:pt>
                <c:pt idx="206">
                  <c:v>0.0005179999999999999</c:v>
                </c:pt>
                <c:pt idx="207">
                  <c:v>0.0005179999999999999</c:v>
                </c:pt>
                <c:pt idx="208">
                  <c:v>0.0005179999999999999</c:v>
                </c:pt>
                <c:pt idx="209">
                  <c:v>0.00052</c:v>
                </c:pt>
              </c:numCache>
            </c:numRef>
          </c:yVal>
          <c:smooth val="1"/>
        </c:ser>
        <c:axId val="4742475"/>
        <c:axId val="42682276"/>
      </c:scatterChart>
      <c:valAx>
        <c:axId val="4742475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682276"/>
        <c:crosses val="autoZero"/>
        <c:crossBetween val="midCat"/>
        <c:dispUnits/>
      </c:valAx>
      <c:valAx>
        <c:axId val="42682276"/>
        <c:scaling>
          <c:orientation val="minMax"/>
          <c:max val="0.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424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81675"/>
    <xdr:graphicFrame>
      <xdr:nvGraphicFramePr>
        <xdr:cNvPr id="1" name="Chart 1"/>
        <xdr:cNvGraphicFramePr/>
      </xdr:nvGraphicFramePr>
      <xdr:xfrm>
        <a:off x="0" y="0"/>
        <a:ext cx="97155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81675"/>
    <xdr:graphicFrame>
      <xdr:nvGraphicFramePr>
        <xdr:cNvPr id="1" name="Shape 1025"/>
        <xdr:cNvGraphicFramePr/>
      </xdr:nvGraphicFramePr>
      <xdr:xfrm>
        <a:off x="0" y="0"/>
        <a:ext cx="97155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11"/>
  <sheetViews>
    <sheetView workbookViewId="0" topLeftCell="J1">
      <selection activeCell="R3" sqref="R3"/>
    </sheetView>
  </sheetViews>
  <sheetFormatPr defaultColWidth="9.140625" defaultRowHeight="12.75"/>
  <cols>
    <col min="1" max="1" width="0.9921875" style="0" hidden="1" customWidth="1"/>
    <col min="3" max="3" width="8.28125" style="0" customWidth="1"/>
    <col min="14" max="15" width="10.8515625" style="0" customWidth="1"/>
    <col min="19" max="19" width="10.57421875" style="0" bestFit="1" customWidth="1"/>
    <col min="20" max="20" width="11.421875" style="0" bestFit="1" customWidth="1"/>
    <col min="21" max="21" width="8.57421875" style="0" customWidth="1"/>
  </cols>
  <sheetData>
    <row r="1" spans="1:23" s="1" customFormat="1" ht="21" customHeight="1" thickBot="1">
      <c r="A1" s="21"/>
      <c r="B1" s="11" t="s">
        <v>8</v>
      </c>
      <c r="C1" s="12" t="s">
        <v>0</v>
      </c>
      <c r="D1" s="11" t="s">
        <v>7</v>
      </c>
      <c r="E1" s="11" t="s">
        <v>9</v>
      </c>
      <c r="F1" s="11" t="s">
        <v>11</v>
      </c>
      <c r="G1" s="11" t="s">
        <v>3</v>
      </c>
      <c r="H1" s="11" t="s">
        <v>5</v>
      </c>
      <c r="I1" s="11" t="s">
        <v>10</v>
      </c>
      <c r="J1" s="11" t="s">
        <v>4</v>
      </c>
      <c r="K1" s="11" t="s">
        <v>6</v>
      </c>
      <c r="L1" s="11" t="s">
        <v>1</v>
      </c>
      <c r="M1" s="11" t="s">
        <v>2</v>
      </c>
      <c r="N1" s="11" t="s">
        <v>12</v>
      </c>
      <c r="O1" s="11" t="s">
        <v>13</v>
      </c>
      <c r="P1" s="11" t="s">
        <v>14</v>
      </c>
      <c r="Q1" s="1" t="s">
        <v>15</v>
      </c>
      <c r="R1" s="1" t="s">
        <v>16</v>
      </c>
      <c r="S1" s="1" t="s">
        <v>20</v>
      </c>
      <c r="T1" s="1" t="s">
        <v>17</v>
      </c>
      <c r="U1" s="1" t="s">
        <v>9</v>
      </c>
      <c r="V1" s="1" t="s">
        <v>18</v>
      </c>
      <c r="W1" s="1" t="s">
        <v>19</v>
      </c>
    </row>
    <row r="2" spans="2:23" s="18" customFormat="1" ht="12" customHeight="1">
      <c r="B2" s="16">
        <f>0.4/29*0</f>
        <v>0</v>
      </c>
      <c r="C2" s="17">
        <v>0</v>
      </c>
      <c r="D2" s="17">
        <v>0</v>
      </c>
      <c r="E2" s="3">
        <f aca="true" t="shared" si="0" ref="E2:E29">B2*20*10^-5</f>
        <v>0</v>
      </c>
      <c r="F2" s="3">
        <f aca="true" t="shared" si="1" ref="F2:F29">D2*0.025</f>
        <v>0</v>
      </c>
      <c r="G2" s="3">
        <f aca="true" t="shared" si="2" ref="G2:G29">E2/(5*10^-5)</f>
        <v>0</v>
      </c>
      <c r="H2" s="3">
        <f aca="true" t="shared" si="3" ref="H2:H29">E2/(10*10^-5)</f>
        <v>0</v>
      </c>
      <c r="I2" s="3">
        <f aca="true" t="shared" si="4" ref="I2:I29">E2/(5*10^-5)</f>
        <v>0</v>
      </c>
      <c r="J2" s="3">
        <f>VLOOKUP(G2,$B$2:$C$211,2,TRUE)</f>
        <v>0</v>
      </c>
      <c r="K2" s="3">
        <f>VLOOKUP(H2,$B$2:$C$211,2,TRUE)</f>
        <v>0</v>
      </c>
      <c r="L2" s="3">
        <f>E2/(80)</f>
        <v>0</v>
      </c>
      <c r="M2" s="3">
        <f>J2*0.05+K2*0.02475+L2*0.25*10^-3</f>
        <v>0</v>
      </c>
      <c r="N2" s="3">
        <f>VLOOKUP(I2,$B$2:$C$211,2,TRUE)</f>
        <v>0</v>
      </c>
      <c r="O2" s="3">
        <f>E2/40</f>
        <v>0</v>
      </c>
      <c r="P2" s="4">
        <f>N2*0.07475+O2*0.00025</f>
        <v>0</v>
      </c>
      <c r="Q2" s="3">
        <v>0</v>
      </c>
      <c r="R2" s="18">
        <v>0</v>
      </c>
      <c r="S2" s="18">
        <f>VLOOKUP($W2,E$2:R$211,12,TRUE)+VLOOKUP($W2,E$2:R$211,14,TRUE)</f>
        <v>0</v>
      </c>
      <c r="T2" s="18">
        <f>VLOOKUP($R2,M$2:Q$211,5,TRUE)</f>
        <v>0</v>
      </c>
      <c r="U2" s="18">
        <f>VLOOKUP($R2,F$2:Q$211,12,TRUE)</f>
        <v>0</v>
      </c>
      <c r="V2" s="18">
        <f>VLOOKUP(R2,P$2:Q$211,2,TRUE)</f>
        <v>0</v>
      </c>
      <c r="W2" s="18">
        <f>T2+U2</f>
        <v>0</v>
      </c>
    </row>
    <row r="3" spans="1:23" s="18" customFormat="1" ht="12" customHeight="1">
      <c r="A3" s="18">
        <v>1</v>
      </c>
      <c r="B3" s="16">
        <f>0.4/40*A3</f>
        <v>0.01</v>
      </c>
      <c r="C3" s="17">
        <f>$B3*140/0.4</f>
        <v>3.5</v>
      </c>
      <c r="D3" s="17">
        <f>$B3*140/0.4</f>
        <v>3.5</v>
      </c>
      <c r="E3" s="3">
        <f t="shared" si="0"/>
        <v>2.0000000000000003E-06</v>
      </c>
      <c r="F3" s="3">
        <f t="shared" si="1"/>
        <v>0.08750000000000001</v>
      </c>
      <c r="G3" s="3">
        <f t="shared" si="2"/>
        <v>0.04000000000000001</v>
      </c>
      <c r="H3" s="3">
        <f t="shared" si="3"/>
        <v>0.020000000000000004</v>
      </c>
      <c r="I3" s="3">
        <f t="shared" si="4"/>
        <v>0.04000000000000001</v>
      </c>
      <c r="J3" s="3">
        <f>VLOOKUP(G3,$B$2:$C$211,2,TRUE)</f>
        <v>14</v>
      </c>
      <c r="K3" s="3">
        <f>VLOOKUP(H3,$B$2:$C$211,2,TRUE)</f>
        <v>7</v>
      </c>
      <c r="L3" s="3">
        <f aca="true" t="shared" si="5" ref="L3:L54">E3/(80)</f>
        <v>2.5000000000000005E-08</v>
      </c>
      <c r="M3" s="3">
        <f aca="true" t="shared" si="6" ref="M3:M54">J3*0.05+K3*0.02475+L3*0.25*10^-3</f>
        <v>0.8732500000062501</v>
      </c>
      <c r="N3" s="3">
        <f>VLOOKUP(I3,$B$2:$C$211,2,TRUE)</f>
        <v>14</v>
      </c>
      <c r="O3" s="3">
        <f aca="true" t="shared" si="7" ref="O3:O54">E3/40</f>
        <v>5.000000000000001E-08</v>
      </c>
      <c r="P3" s="4">
        <f aca="true" t="shared" si="8" ref="P3:P54">N3*0.07475+O3*0.00025</f>
        <v>1.0465000000125</v>
      </c>
      <c r="Q3" s="3">
        <f aca="true" t="shared" si="9" ref="Q3:Q78">B3*20*10^-5</f>
        <v>2.0000000000000003E-06</v>
      </c>
      <c r="R3" s="18">
        <v>5</v>
      </c>
      <c r="S3" s="18">
        <f>VLOOKUP($W3,E$2:R$211,12,TRUE)+VLOOKUP($W3,E$2:R$211,14,TRUE)</f>
        <v>500</v>
      </c>
      <c r="T3" s="18">
        <f>VLOOKUP(R3,M$2:Q$211,5,TRUE)</f>
        <v>1E-05</v>
      </c>
      <c r="U3" s="18">
        <f>VLOOKUP($R3,F$2:Q$211,12,TRUE)</f>
        <v>0.00011400000000000005</v>
      </c>
      <c r="V3" s="18">
        <f>VLOOKUP(R3,P$2:Q$211,2,TRUE)</f>
        <v>8.000000000000001E-06</v>
      </c>
      <c r="W3" s="18">
        <f aca="true" t="shared" si="10" ref="W3:W78">T3+U3</f>
        <v>0.00012400000000000006</v>
      </c>
    </row>
    <row r="4" spans="1:23" s="18" customFormat="1" ht="12" customHeight="1">
      <c r="A4" s="18">
        <v>2</v>
      </c>
      <c r="B4" s="16">
        <f aca="true" t="shared" si="11" ref="B4:B41">0.4/40*A4</f>
        <v>0.02</v>
      </c>
      <c r="C4" s="17">
        <f aca="true" t="shared" si="12" ref="C4:D30">$B4*140/0.4</f>
        <v>7</v>
      </c>
      <c r="D4" s="17">
        <f t="shared" si="12"/>
        <v>7</v>
      </c>
      <c r="E4" s="3">
        <f t="shared" si="0"/>
        <v>4.000000000000001E-06</v>
      </c>
      <c r="F4" s="3">
        <f t="shared" si="1"/>
        <v>0.17500000000000002</v>
      </c>
      <c r="G4" s="3">
        <f t="shared" si="2"/>
        <v>0.08000000000000002</v>
      </c>
      <c r="H4" s="3">
        <f t="shared" si="3"/>
        <v>0.04000000000000001</v>
      </c>
      <c r="I4" s="3">
        <f t="shared" si="4"/>
        <v>0.08000000000000002</v>
      </c>
      <c r="J4" s="3">
        <f>VLOOKUP(G4,$B$2:$C$211,2,TRUE)</f>
        <v>28</v>
      </c>
      <c r="K4" s="3">
        <f>VLOOKUP(H4,$B$2:$C$211,2,TRUE)</f>
        <v>14</v>
      </c>
      <c r="L4" s="3">
        <f t="shared" si="5"/>
        <v>5.000000000000001E-08</v>
      </c>
      <c r="M4" s="3">
        <f t="shared" si="6"/>
        <v>1.7465000000125002</v>
      </c>
      <c r="N4" s="3">
        <f>VLOOKUP(I4,$B$2:$C$211,2,TRUE)</f>
        <v>28</v>
      </c>
      <c r="O4" s="3">
        <f t="shared" si="7"/>
        <v>1.0000000000000002E-07</v>
      </c>
      <c r="P4" s="4">
        <f t="shared" si="8"/>
        <v>2.093000000025</v>
      </c>
      <c r="Q4" s="3">
        <f t="shared" si="9"/>
        <v>4.000000000000001E-06</v>
      </c>
      <c r="R4" s="18">
        <v>20</v>
      </c>
      <c r="S4" s="18">
        <f>VLOOKUP($W4,E$2:R$211,12,TRUE)+VLOOKUP($W4,E$2:R$211,14,TRUE)</f>
        <v>1250</v>
      </c>
      <c r="T4" s="18">
        <f>VLOOKUP(R4,M$2:Q$211,5,TRUE)</f>
        <v>4E-05</v>
      </c>
      <c r="U4" s="18">
        <f>VLOOKUP($R4,F$2:Q$211,12,TRUE)</f>
        <v>0.00023600000000000015</v>
      </c>
      <c r="V4" s="18">
        <f>VLOOKUP(R4,P$2:Q$211,2,TRUE)</f>
        <v>3.6E-05</v>
      </c>
      <c r="W4" s="18">
        <f t="shared" si="10"/>
        <v>0.00027600000000000015</v>
      </c>
    </row>
    <row r="5" spans="1:23" s="18" customFormat="1" ht="12" customHeight="1">
      <c r="A5" s="18">
        <v>3</v>
      </c>
      <c r="B5" s="16">
        <f t="shared" si="11"/>
        <v>0.03</v>
      </c>
      <c r="C5" s="17">
        <f t="shared" si="12"/>
        <v>10.5</v>
      </c>
      <c r="D5" s="17">
        <f t="shared" si="12"/>
        <v>10.5</v>
      </c>
      <c r="E5" s="3">
        <f t="shared" si="0"/>
        <v>6E-06</v>
      </c>
      <c r="F5" s="3">
        <f t="shared" si="1"/>
        <v>0.2625</v>
      </c>
      <c r="G5" s="3">
        <f t="shared" si="2"/>
        <v>0.12</v>
      </c>
      <c r="H5" s="3">
        <f t="shared" si="3"/>
        <v>0.06</v>
      </c>
      <c r="I5" s="3">
        <f t="shared" si="4"/>
        <v>0.12</v>
      </c>
      <c r="J5" s="3">
        <f>VLOOKUP(G5,$B$2:$C$211,2,TRUE)</f>
        <v>42</v>
      </c>
      <c r="K5" s="3">
        <f>VLOOKUP(H5,$B$2:$C$211,2,TRUE)</f>
        <v>21</v>
      </c>
      <c r="L5" s="3">
        <f t="shared" si="5"/>
        <v>7.5E-08</v>
      </c>
      <c r="M5" s="3">
        <f t="shared" si="6"/>
        <v>2.61975000001875</v>
      </c>
      <c r="N5" s="3">
        <f>VLOOKUP(I5,$B$2:$C$211,2,TRUE)</f>
        <v>42</v>
      </c>
      <c r="O5" s="3">
        <f t="shared" si="7"/>
        <v>1.5E-07</v>
      </c>
      <c r="P5" s="4">
        <f t="shared" si="8"/>
        <v>3.1395000000374997</v>
      </c>
      <c r="Q5" s="3">
        <f t="shared" si="9"/>
        <v>6E-06</v>
      </c>
      <c r="R5" s="18">
        <v>30</v>
      </c>
      <c r="S5" s="18">
        <f>VLOOKUP($W5,E$2:R$211,12,TRUE)+VLOOKUP($W5,E$2:R$211,14,TRUE)</f>
        <v>1430</v>
      </c>
      <c r="T5" s="18">
        <f>VLOOKUP(R5,M$2:Q$211,5,TRUE)</f>
        <v>5E-05</v>
      </c>
      <c r="U5" s="18">
        <f>VLOOKUP($R5,F$2:Q$211,12,TRUE)</f>
        <v>0.00026200000000000013</v>
      </c>
      <c r="V5" s="18">
        <f>VLOOKUP(R5,P$2:Q$211,2,TRUE)</f>
        <v>4.4000000000000006E-05</v>
      </c>
      <c r="W5" s="18">
        <f t="shared" si="10"/>
        <v>0.00031200000000000016</v>
      </c>
    </row>
    <row r="6" spans="1:23" s="18" customFormat="1" ht="12" customHeight="1">
      <c r="A6" s="18">
        <v>4</v>
      </c>
      <c r="B6" s="16">
        <f t="shared" si="11"/>
        <v>0.04</v>
      </c>
      <c r="C6" s="17">
        <f t="shared" si="12"/>
        <v>14</v>
      </c>
      <c r="D6" s="17">
        <f t="shared" si="12"/>
        <v>14</v>
      </c>
      <c r="E6" s="3">
        <f t="shared" si="0"/>
        <v>8.000000000000001E-06</v>
      </c>
      <c r="F6" s="3">
        <f t="shared" si="1"/>
        <v>0.35000000000000003</v>
      </c>
      <c r="G6" s="3">
        <f t="shared" si="2"/>
        <v>0.16000000000000003</v>
      </c>
      <c r="H6" s="3">
        <f t="shared" si="3"/>
        <v>0.08000000000000002</v>
      </c>
      <c r="I6" s="3">
        <f t="shared" si="4"/>
        <v>0.16000000000000003</v>
      </c>
      <c r="J6" s="3">
        <f>VLOOKUP(G6,$B$2:$C$211,2,TRUE)</f>
        <v>56</v>
      </c>
      <c r="K6" s="3">
        <f>VLOOKUP(H6,$B$2:$C$211,2,TRUE)</f>
        <v>28</v>
      </c>
      <c r="L6" s="3">
        <f t="shared" si="5"/>
        <v>1.0000000000000002E-07</v>
      </c>
      <c r="M6" s="3">
        <f t="shared" si="6"/>
        <v>3.4930000000250003</v>
      </c>
      <c r="N6" s="3">
        <f>VLOOKUP(I6,$B$2:$C$211,2,TRUE)</f>
        <v>56</v>
      </c>
      <c r="O6" s="3">
        <f t="shared" si="7"/>
        <v>2.0000000000000004E-07</v>
      </c>
      <c r="P6" s="4">
        <f t="shared" si="8"/>
        <v>4.18600000005</v>
      </c>
      <c r="Q6" s="3">
        <f t="shared" si="9"/>
        <v>8.000000000000001E-06</v>
      </c>
      <c r="R6" s="18">
        <v>40</v>
      </c>
      <c r="S6" s="18">
        <f>VLOOKUP($W6,E$2:R$211,12,TRUE)+VLOOKUP($W6,E$2:R$211,14,TRUE)</f>
        <v>1550</v>
      </c>
      <c r="T6" s="18">
        <f>VLOOKUP(R6,M$2:Q$211,5,TRUE)</f>
        <v>5.600000000000001E-05</v>
      </c>
      <c r="U6" s="18">
        <f>VLOOKUP($R6,F$2:Q$211,12,TRUE)</f>
        <v>0.00028000000000000014</v>
      </c>
      <c r="V6" s="18">
        <f>VLOOKUP(R6,P$2:Q$211,2,TRUE)</f>
        <v>5E-05</v>
      </c>
      <c r="W6" s="18">
        <f t="shared" si="10"/>
        <v>0.00033600000000000014</v>
      </c>
    </row>
    <row r="7" spans="1:23" s="18" customFormat="1" ht="12" customHeight="1">
      <c r="A7" s="18">
        <v>5</v>
      </c>
      <c r="B7" s="16">
        <f t="shared" si="11"/>
        <v>0.05</v>
      </c>
      <c r="C7" s="17">
        <f t="shared" si="12"/>
        <v>17.5</v>
      </c>
      <c r="D7" s="17">
        <f t="shared" si="12"/>
        <v>17.5</v>
      </c>
      <c r="E7" s="3">
        <f t="shared" si="0"/>
        <v>1E-05</v>
      </c>
      <c r="F7" s="3">
        <f t="shared" si="1"/>
        <v>0.4375</v>
      </c>
      <c r="G7" s="3">
        <f t="shared" si="2"/>
        <v>0.2</v>
      </c>
      <c r="H7" s="3">
        <f t="shared" si="3"/>
        <v>0.1</v>
      </c>
      <c r="I7" s="3">
        <f t="shared" si="4"/>
        <v>0.2</v>
      </c>
      <c r="J7" s="3">
        <f>VLOOKUP(G7,$B$2:$C$211,2,TRUE)</f>
        <v>70</v>
      </c>
      <c r="K7" s="3">
        <f>VLOOKUP(H7,$B$2:$C$211,2,TRUE)</f>
        <v>35</v>
      </c>
      <c r="L7" s="3">
        <f t="shared" si="5"/>
        <v>1.2500000000000002E-07</v>
      </c>
      <c r="M7" s="3">
        <f t="shared" si="6"/>
        <v>4.36625000003125</v>
      </c>
      <c r="N7" s="3">
        <f>VLOOKUP(I7,$B$2:$C$211,2,TRUE)</f>
        <v>70</v>
      </c>
      <c r="O7" s="3">
        <f t="shared" si="7"/>
        <v>2.5000000000000004E-07</v>
      </c>
      <c r="P7" s="4">
        <f t="shared" si="8"/>
        <v>5.2325000000625</v>
      </c>
      <c r="Q7" s="3">
        <f t="shared" si="9"/>
        <v>1E-05</v>
      </c>
      <c r="R7" s="18">
        <v>50</v>
      </c>
      <c r="S7" s="18">
        <f>VLOOKUP($W7,E$2:R$211,12,TRUE)+VLOOKUP($W7,E$2:R$211,14,TRUE)</f>
        <v>1620</v>
      </c>
      <c r="T7" s="18">
        <f>VLOOKUP(R7,M$2:Q$211,5,TRUE)</f>
        <v>6.000000000000001E-05</v>
      </c>
      <c r="U7" s="18">
        <f>VLOOKUP($R7,F$2:Q$211,12,TRUE)</f>
        <v>0.0002900000000000002</v>
      </c>
      <c r="V7" s="18">
        <f>VLOOKUP(R7,P$2:Q$211,2,TRUE)</f>
        <v>5.600000000000001E-05</v>
      </c>
      <c r="W7" s="18">
        <f t="shared" si="10"/>
        <v>0.0003500000000000002</v>
      </c>
    </row>
    <row r="8" spans="1:23" s="18" customFormat="1" ht="12" customHeight="1">
      <c r="A8" s="18">
        <v>6</v>
      </c>
      <c r="B8" s="16">
        <f t="shared" si="11"/>
        <v>0.06</v>
      </c>
      <c r="C8" s="17">
        <f t="shared" si="12"/>
        <v>21</v>
      </c>
      <c r="D8" s="17">
        <f t="shared" si="12"/>
        <v>21</v>
      </c>
      <c r="E8" s="3">
        <f t="shared" si="0"/>
        <v>1.2E-05</v>
      </c>
      <c r="F8" s="3">
        <f t="shared" si="1"/>
        <v>0.525</v>
      </c>
      <c r="G8" s="3">
        <f t="shared" si="2"/>
        <v>0.24</v>
      </c>
      <c r="H8" s="3">
        <f t="shared" si="3"/>
        <v>0.12</v>
      </c>
      <c r="I8" s="3">
        <f t="shared" si="4"/>
        <v>0.24</v>
      </c>
      <c r="J8" s="3">
        <f>VLOOKUP(G8,$B$2:$C$211,2,TRUE)</f>
        <v>84</v>
      </c>
      <c r="K8" s="3">
        <f>VLOOKUP(H8,$B$2:$C$211,2,TRUE)</f>
        <v>42</v>
      </c>
      <c r="L8" s="3">
        <f t="shared" si="5"/>
        <v>1.5E-07</v>
      </c>
      <c r="M8" s="3">
        <f t="shared" si="6"/>
        <v>5.2395000000375</v>
      </c>
      <c r="N8" s="3">
        <f>VLOOKUP(I8,$B$2:$C$211,2,TRUE)</f>
        <v>84</v>
      </c>
      <c r="O8" s="3">
        <f t="shared" si="7"/>
        <v>3E-07</v>
      </c>
      <c r="P8" s="4">
        <f t="shared" si="8"/>
        <v>6.2790000000749995</v>
      </c>
      <c r="Q8" s="3">
        <f t="shared" si="9"/>
        <v>1.2E-05</v>
      </c>
      <c r="R8" s="18">
        <v>60</v>
      </c>
      <c r="S8" s="18">
        <f>VLOOKUP($W8,E$2:R$211,12,TRUE)+VLOOKUP($W8,E$2:R$211,14,TRUE)</f>
        <v>1680</v>
      </c>
      <c r="T8" s="18">
        <f>VLOOKUP(R8,M$2:Q$211,5,TRUE)</f>
        <v>6.400000000000001E-05</v>
      </c>
      <c r="U8" s="18">
        <f>VLOOKUP($R8,F$2:Q$211,12,TRUE)</f>
        <v>0.0002980000000000002</v>
      </c>
      <c r="V8" s="18">
        <f>VLOOKUP(R8,P$2:Q$211,2,TRUE)</f>
        <v>5.8E-05</v>
      </c>
      <c r="W8" s="18">
        <f t="shared" si="10"/>
        <v>0.00036200000000000023</v>
      </c>
    </row>
    <row r="9" spans="1:23" s="18" customFormat="1" ht="12" customHeight="1">
      <c r="A9" s="18">
        <v>7</v>
      </c>
      <c r="B9" s="16">
        <f t="shared" si="11"/>
        <v>0.07</v>
      </c>
      <c r="C9" s="17">
        <f t="shared" si="12"/>
        <v>24.5</v>
      </c>
      <c r="D9" s="17">
        <f t="shared" si="12"/>
        <v>24.5</v>
      </c>
      <c r="E9" s="3">
        <f t="shared" si="0"/>
        <v>1.4000000000000003E-05</v>
      </c>
      <c r="F9" s="3">
        <f t="shared" si="1"/>
        <v>0.6125</v>
      </c>
      <c r="G9" s="3">
        <f t="shared" si="2"/>
        <v>0.28</v>
      </c>
      <c r="H9" s="3">
        <f t="shared" si="3"/>
        <v>0.14</v>
      </c>
      <c r="I9" s="3">
        <f t="shared" si="4"/>
        <v>0.28</v>
      </c>
      <c r="J9" s="3">
        <f>VLOOKUP(G9,$B$2:$C$211,2,TRUE)</f>
        <v>98</v>
      </c>
      <c r="K9" s="3">
        <f>VLOOKUP(H9,$B$2:$C$211,2,TRUE)</f>
        <v>49</v>
      </c>
      <c r="L9" s="3">
        <f t="shared" si="5"/>
        <v>1.7500000000000005E-07</v>
      </c>
      <c r="M9" s="3">
        <f t="shared" si="6"/>
        <v>6.11275000004375</v>
      </c>
      <c r="N9" s="3">
        <f>VLOOKUP(I9,$B$2:$C$211,2,TRUE)</f>
        <v>98</v>
      </c>
      <c r="O9" s="3">
        <f t="shared" si="7"/>
        <v>3.500000000000001E-07</v>
      </c>
      <c r="P9" s="4">
        <f t="shared" si="8"/>
        <v>7.3255000000875</v>
      </c>
      <c r="Q9" s="3">
        <f t="shared" si="9"/>
        <v>1.4000000000000003E-05</v>
      </c>
      <c r="R9" s="18">
        <v>70</v>
      </c>
      <c r="S9" s="18">
        <f>VLOOKUP($W9,E$2:R$211,12,TRUE)+VLOOKUP($W9,E$2:R$211,14,TRUE)</f>
        <v>1720</v>
      </c>
      <c r="T9" s="18">
        <f>VLOOKUP(R9,M$2:Q$211,5,TRUE)</f>
        <v>6.6E-05</v>
      </c>
      <c r="U9" s="18">
        <f>VLOOKUP($R9,F$2:Q$211,12,TRUE)</f>
        <v>0.00030400000000000023</v>
      </c>
      <c r="V9" s="18">
        <f>VLOOKUP(R9,P$2:Q$211,2,TRUE)</f>
        <v>6.2E-05</v>
      </c>
      <c r="W9" s="18">
        <f t="shared" si="10"/>
        <v>0.0003700000000000002</v>
      </c>
    </row>
    <row r="10" spans="1:23" s="18" customFormat="1" ht="12" customHeight="1">
      <c r="A10" s="18">
        <v>8</v>
      </c>
      <c r="B10" s="16">
        <f t="shared" si="11"/>
        <v>0.08</v>
      </c>
      <c r="C10" s="17">
        <f t="shared" si="12"/>
        <v>28</v>
      </c>
      <c r="D10" s="17">
        <f t="shared" si="12"/>
        <v>28</v>
      </c>
      <c r="E10" s="3">
        <f t="shared" si="0"/>
        <v>1.6000000000000003E-05</v>
      </c>
      <c r="F10" s="3">
        <f t="shared" si="1"/>
        <v>0.7000000000000001</v>
      </c>
      <c r="G10" s="3">
        <f t="shared" si="2"/>
        <v>0.32000000000000006</v>
      </c>
      <c r="H10" s="3">
        <f t="shared" si="3"/>
        <v>0.16000000000000003</v>
      </c>
      <c r="I10" s="3">
        <f t="shared" si="4"/>
        <v>0.32000000000000006</v>
      </c>
      <c r="J10" s="3">
        <f>VLOOKUP(G10,$B$2:$C$211,2,TRUE)</f>
        <v>112</v>
      </c>
      <c r="K10" s="3">
        <f>VLOOKUP(H10,$B$2:$C$211,2,TRUE)</f>
        <v>56</v>
      </c>
      <c r="L10" s="3">
        <f t="shared" si="5"/>
        <v>2.0000000000000004E-07</v>
      </c>
      <c r="M10" s="3">
        <f t="shared" si="6"/>
        <v>6.986000000050001</v>
      </c>
      <c r="N10" s="3">
        <f>VLOOKUP(I10,$B$2:$C$211,2,TRUE)</f>
        <v>112</v>
      </c>
      <c r="O10" s="3">
        <f t="shared" si="7"/>
        <v>4.000000000000001E-07</v>
      </c>
      <c r="P10" s="4">
        <f t="shared" si="8"/>
        <v>8.3720000001</v>
      </c>
      <c r="Q10" s="3">
        <f t="shared" si="9"/>
        <v>1.6000000000000003E-05</v>
      </c>
      <c r="R10" s="18">
        <v>80</v>
      </c>
      <c r="S10" s="18">
        <f>VLOOKUP($W10,E$2:R$211,12,TRUE)+VLOOKUP($W10,E$2:R$211,14,TRUE)</f>
        <v>1760</v>
      </c>
      <c r="T10" s="18">
        <f>VLOOKUP(R10,M$2:Q$211,5,TRUE)</f>
        <v>6.800000000000001E-05</v>
      </c>
      <c r="U10" s="18">
        <f>VLOOKUP($R10,F$2:Q$211,12,TRUE)</f>
        <v>0.0003080000000000002</v>
      </c>
      <c r="V10" s="18">
        <f>VLOOKUP(R10,P$2:Q$211,2,TRUE)</f>
        <v>6.400000000000001E-05</v>
      </c>
      <c r="W10" s="18">
        <f t="shared" si="10"/>
        <v>0.00037600000000000025</v>
      </c>
    </row>
    <row r="11" spans="1:23" s="18" customFormat="1" ht="12" customHeight="1">
      <c r="A11" s="18">
        <v>9</v>
      </c>
      <c r="B11" s="16">
        <f t="shared" si="11"/>
        <v>0.09</v>
      </c>
      <c r="C11" s="17">
        <f t="shared" si="12"/>
        <v>31.499999999999996</v>
      </c>
      <c r="D11" s="17">
        <f t="shared" si="12"/>
        <v>31.499999999999996</v>
      </c>
      <c r="E11" s="3">
        <f t="shared" si="0"/>
        <v>1.8E-05</v>
      </c>
      <c r="F11" s="3">
        <f t="shared" si="1"/>
        <v>0.7875</v>
      </c>
      <c r="G11" s="3">
        <f t="shared" si="2"/>
        <v>0.36</v>
      </c>
      <c r="H11" s="3">
        <f t="shared" si="3"/>
        <v>0.18</v>
      </c>
      <c r="I11" s="3">
        <f t="shared" si="4"/>
        <v>0.36</v>
      </c>
      <c r="J11" s="3">
        <f>VLOOKUP(G11,$B$2:$C$211,2,TRUE)</f>
        <v>125.99999999999999</v>
      </c>
      <c r="K11" s="3">
        <f>VLOOKUP(H11,$B$2:$C$211,2,TRUE)</f>
        <v>62.99999999999999</v>
      </c>
      <c r="L11" s="3">
        <f t="shared" si="5"/>
        <v>2.2500000000000002E-07</v>
      </c>
      <c r="M11" s="3">
        <f t="shared" si="6"/>
        <v>7.8592500000562495</v>
      </c>
      <c r="N11" s="3">
        <f>VLOOKUP(I11,$B$2:$C$211,2,TRUE)</f>
        <v>125.99999999999999</v>
      </c>
      <c r="O11" s="3">
        <f t="shared" si="7"/>
        <v>4.5000000000000003E-07</v>
      </c>
      <c r="P11" s="4">
        <f t="shared" si="8"/>
        <v>9.418500000112498</v>
      </c>
      <c r="Q11" s="3">
        <f t="shared" si="9"/>
        <v>1.8E-05</v>
      </c>
      <c r="R11" s="18">
        <v>90</v>
      </c>
      <c r="S11" s="18">
        <f>VLOOKUP($W11,E$2:R$211,12,TRUE)+VLOOKUP($W11,E$2:R$211,14,TRUE)</f>
        <v>1780</v>
      </c>
      <c r="T11" s="18">
        <f>VLOOKUP(R11,M$2:Q$211,5,TRUE)</f>
        <v>7.000000000000002E-05</v>
      </c>
      <c r="U11" s="18">
        <f>VLOOKUP($R11,F$2:Q$211,12,TRUE)</f>
        <v>0.0003120000000000002</v>
      </c>
      <c r="V11" s="18">
        <f>VLOOKUP(R11,P$2:Q$211,2,TRUE)</f>
        <v>6.6E-05</v>
      </c>
      <c r="W11" s="18">
        <f t="shared" si="10"/>
        <v>0.00038200000000000023</v>
      </c>
    </row>
    <row r="12" spans="1:23" s="18" customFormat="1" ht="12" customHeight="1">
      <c r="A12" s="18">
        <v>10</v>
      </c>
      <c r="B12" s="16">
        <f t="shared" si="11"/>
        <v>0.1</v>
      </c>
      <c r="C12" s="17">
        <f t="shared" si="12"/>
        <v>35</v>
      </c>
      <c r="D12" s="17">
        <f t="shared" si="12"/>
        <v>35</v>
      </c>
      <c r="E12" s="3">
        <f t="shared" si="0"/>
        <v>2E-05</v>
      </c>
      <c r="F12" s="3">
        <f t="shared" si="1"/>
        <v>0.875</v>
      </c>
      <c r="G12" s="3">
        <f t="shared" si="2"/>
        <v>0.4</v>
      </c>
      <c r="H12" s="3">
        <f t="shared" si="3"/>
        <v>0.2</v>
      </c>
      <c r="I12" s="3">
        <f t="shared" si="4"/>
        <v>0.4</v>
      </c>
      <c r="J12" s="3">
        <f>VLOOKUP(G12,$B$2:$C$211,2,TRUE)</f>
        <v>140</v>
      </c>
      <c r="K12" s="3">
        <f>VLOOKUP(H12,$B$2:$C$211,2,TRUE)</f>
        <v>70</v>
      </c>
      <c r="L12" s="3">
        <f t="shared" si="5"/>
        <v>2.5000000000000004E-07</v>
      </c>
      <c r="M12" s="3">
        <f t="shared" si="6"/>
        <v>8.7325000000625</v>
      </c>
      <c r="N12" s="3">
        <f>VLOOKUP(I12,$B$2:$C$211,2,TRUE)</f>
        <v>140</v>
      </c>
      <c r="O12" s="3">
        <f t="shared" si="7"/>
        <v>5.000000000000001E-07</v>
      </c>
      <c r="P12" s="4">
        <f t="shared" si="8"/>
        <v>10.465000000125</v>
      </c>
      <c r="Q12" s="3">
        <f t="shared" si="9"/>
        <v>2E-05</v>
      </c>
      <c r="R12" s="18">
        <v>100</v>
      </c>
      <c r="S12" s="18">
        <f>VLOOKUP($W12,E$2:R$211,12,TRUE)+VLOOKUP($W12,E$2:R$211,14,TRUE)</f>
        <v>1810</v>
      </c>
      <c r="T12" s="18">
        <f>VLOOKUP(R12,M$2:Q$211,5,TRUE)</f>
        <v>7.2E-05</v>
      </c>
      <c r="U12" s="18">
        <f>VLOOKUP($R12,F$2:Q$211,12,TRUE)</f>
        <v>0.0003160000000000002</v>
      </c>
      <c r="V12" s="18">
        <f>VLOOKUP(R12,P$2:Q$211,2,TRUE)</f>
        <v>6.6E-05</v>
      </c>
      <c r="W12" s="18">
        <f t="shared" si="10"/>
        <v>0.0003880000000000002</v>
      </c>
    </row>
    <row r="13" spans="1:23" s="18" customFormat="1" ht="12" customHeight="1">
      <c r="A13" s="18">
        <v>11</v>
      </c>
      <c r="B13" s="16">
        <f t="shared" si="11"/>
        <v>0.11</v>
      </c>
      <c r="C13" s="17">
        <f t="shared" si="12"/>
        <v>38.5</v>
      </c>
      <c r="D13" s="17">
        <f t="shared" si="12"/>
        <v>38.5</v>
      </c>
      <c r="E13" s="3">
        <f t="shared" si="0"/>
        <v>2.2000000000000003E-05</v>
      </c>
      <c r="F13" s="3">
        <f t="shared" si="1"/>
        <v>0.9625</v>
      </c>
      <c r="G13" s="3">
        <f t="shared" si="2"/>
        <v>0.44000000000000006</v>
      </c>
      <c r="H13" s="3">
        <f t="shared" si="3"/>
        <v>0.22000000000000003</v>
      </c>
      <c r="I13" s="3">
        <f t="shared" si="4"/>
        <v>0.44000000000000006</v>
      </c>
      <c r="J13" s="3">
        <f>VLOOKUP(G13,$B$2:$C$211,2,TRUE)</f>
        <v>152</v>
      </c>
      <c r="K13" s="3">
        <f>VLOOKUP(H13,$B$2:$C$211,2,TRUE)</f>
        <v>77</v>
      </c>
      <c r="L13" s="3">
        <f t="shared" si="5"/>
        <v>2.75E-07</v>
      </c>
      <c r="M13" s="3">
        <f t="shared" si="6"/>
        <v>9.505750000068751</v>
      </c>
      <c r="N13" s="3">
        <f>VLOOKUP(I13,$B$2:$C$211,2,TRUE)</f>
        <v>152</v>
      </c>
      <c r="O13" s="3">
        <f t="shared" si="7"/>
        <v>5.5E-07</v>
      </c>
      <c r="P13" s="4">
        <f t="shared" si="8"/>
        <v>11.3620000001375</v>
      </c>
      <c r="Q13" s="3">
        <f t="shared" si="9"/>
        <v>2.2000000000000003E-05</v>
      </c>
      <c r="R13" s="18">
        <v>110</v>
      </c>
      <c r="S13" s="18">
        <f>VLOOKUP($W13,E$2:R$211,12,TRUE)+VLOOKUP($W13,E$2:R$211,14,TRUE)</f>
        <v>1840</v>
      </c>
      <c r="T13" s="18">
        <f>VLOOKUP(R13,M$2:Q$211,5,TRUE)</f>
        <v>7.2E-05</v>
      </c>
      <c r="U13" s="18">
        <f>VLOOKUP($R13,F$2:Q$211,12,TRUE)</f>
        <v>0.00032000000000000024</v>
      </c>
      <c r="V13" s="18">
        <f>VLOOKUP(R13,P$2:Q$211,2,TRUE)</f>
        <v>6.800000000000001E-05</v>
      </c>
      <c r="W13" s="18">
        <f t="shared" si="10"/>
        <v>0.00039200000000000026</v>
      </c>
    </row>
    <row r="14" spans="1:23" s="18" customFormat="1" ht="12" customHeight="1">
      <c r="A14" s="18">
        <v>12</v>
      </c>
      <c r="B14" s="16">
        <f t="shared" si="11"/>
        <v>0.12</v>
      </c>
      <c r="C14" s="17">
        <f t="shared" si="12"/>
        <v>42</v>
      </c>
      <c r="D14" s="17">
        <f t="shared" si="12"/>
        <v>42</v>
      </c>
      <c r="E14" s="3">
        <f t="shared" si="0"/>
        <v>2.4E-05</v>
      </c>
      <c r="F14" s="3">
        <f t="shared" si="1"/>
        <v>1.05</v>
      </c>
      <c r="G14" s="3">
        <f t="shared" si="2"/>
        <v>0.48</v>
      </c>
      <c r="H14" s="3">
        <f t="shared" si="3"/>
        <v>0.24</v>
      </c>
      <c r="I14" s="3">
        <f t="shared" si="4"/>
        <v>0.48</v>
      </c>
      <c r="J14" s="3">
        <f>VLOOKUP(G14,$B$2:$C$211,2,TRUE)</f>
        <v>161</v>
      </c>
      <c r="K14" s="3">
        <f>VLOOKUP(H14,$B$2:$C$211,2,TRUE)</f>
        <v>84</v>
      </c>
      <c r="L14" s="3">
        <f t="shared" si="5"/>
        <v>3E-07</v>
      </c>
      <c r="M14" s="3">
        <f t="shared" si="6"/>
        <v>10.129000000075001</v>
      </c>
      <c r="N14" s="3">
        <f>VLOOKUP(I14,$B$2:$C$211,2,TRUE)</f>
        <v>161</v>
      </c>
      <c r="O14" s="3">
        <f t="shared" si="7"/>
        <v>6E-07</v>
      </c>
      <c r="P14" s="4">
        <f t="shared" si="8"/>
        <v>12.034750000149998</v>
      </c>
      <c r="Q14" s="3">
        <f t="shared" si="9"/>
        <v>2.4E-05</v>
      </c>
      <c r="R14" s="18">
        <v>120</v>
      </c>
      <c r="S14" s="18">
        <f>VLOOKUP($W14,E$2:R$211,12,TRUE)+VLOOKUP($W14,E$2:R$211,14,TRUE)</f>
        <v>1850</v>
      </c>
      <c r="T14" s="18">
        <f>VLOOKUP(R14,M$2:Q$211,5,TRUE)</f>
        <v>7.400000000000001E-05</v>
      </c>
      <c r="U14" s="18">
        <f>VLOOKUP($R14,F$2:Q$211,12,TRUE)</f>
        <v>0.0003220000000000002</v>
      </c>
      <c r="V14" s="18">
        <f>VLOOKUP(R14,P$2:Q$211,2,TRUE)</f>
        <v>7.000000000000002E-05</v>
      </c>
      <c r="W14" s="18">
        <f t="shared" si="10"/>
        <v>0.0003960000000000002</v>
      </c>
    </row>
    <row r="15" spans="1:23" s="18" customFormat="1" ht="12" customHeight="1">
      <c r="A15" s="18">
        <v>13</v>
      </c>
      <c r="B15" s="16">
        <f t="shared" si="11"/>
        <v>0.13</v>
      </c>
      <c r="C15" s="17">
        <f t="shared" si="12"/>
        <v>45.49999999999999</v>
      </c>
      <c r="D15" s="17">
        <f t="shared" si="12"/>
        <v>45.49999999999999</v>
      </c>
      <c r="E15" s="3">
        <f t="shared" si="0"/>
        <v>2.6000000000000002E-05</v>
      </c>
      <c r="F15" s="3">
        <f t="shared" si="1"/>
        <v>1.1375</v>
      </c>
      <c r="G15" s="3">
        <f t="shared" si="2"/>
        <v>0.52</v>
      </c>
      <c r="H15" s="3">
        <f t="shared" si="3"/>
        <v>0.26</v>
      </c>
      <c r="I15" s="3">
        <f t="shared" si="4"/>
        <v>0.52</v>
      </c>
      <c r="J15" s="3">
        <f>VLOOKUP(G15,$B$2:$C$211,2,TRUE)</f>
        <v>175</v>
      </c>
      <c r="K15" s="3">
        <f>VLOOKUP(H15,$B$2:$C$211,2,TRUE)</f>
        <v>90.99999999999999</v>
      </c>
      <c r="L15" s="3">
        <f t="shared" si="5"/>
        <v>3.25E-07</v>
      </c>
      <c r="M15" s="3">
        <f t="shared" si="6"/>
        <v>11.00225000008125</v>
      </c>
      <c r="N15" s="3">
        <f>VLOOKUP(I15,$B$2:$C$211,2,TRUE)</f>
        <v>175</v>
      </c>
      <c r="O15" s="3">
        <f t="shared" si="7"/>
        <v>6.5E-07</v>
      </c>
      <c r="P15" s="4">
        <f t="shared" si="8"/>
        <v>13.081250000162498</v>
      </c>
      <c r="Q15" s="3">
        <f t="shared" si="9"/>
        <v>2.6000000000000002E-05</v>
      </c>
      <c r="R15" s="18">
        <v>130</v>
      </c>
      <c r="S15" s="18">
        <f>VLOOKUP($W15,E$2:R$211,12,TRUE)+VLOOKUP($W15,E$2:R$211,14,TRUE)</f>
        <v>1860</v>
      </c>
      <c r="T15" s="18">
        <f>VLOOKUP(R15,M$2:Q$211,5,TRUE)</f>
        <v>7.400000000000001E-05</v>
      </c>
      <c r="U15" s="18">
        <f>VLOOKUP($R15,F$2:Q$211,12,TRUE)</f>
        <v>0.00032400000000000023</v>
      </c>
      <c r="V15" s="18">
        <f>VLOOKUP(R15,P$2:Q$211,2,TRUE)</f>
        <v>7.000000000000002E-05</v>
      </c>
      <c r="W15" s="18">
        <f t="shared" si="10"/>
        <v>0.00039800000000000024</v>
      </c>
    </row>
    <row r="16" spans="1:23" s="18" customFormat="1" ht="12" customHeight="1">
      <c r="A16" s="18">
        <v>14</v>
      </c>
      <c r="B16" s="16">
        <f t="shared" si="11"/>
        <v>0.14</v>
      </c>
      <c r="C16" s="17">
        <f t="shared" si="12"/>
        <v>49</v>
      </c>
      <c r="D16" s="17">
        <f t="shared" si="12"/>
        <v>49</v>
      </c>
      <c r="E16" s="3">
        <f t="shared" si="0"/>
        <v>2.8000000000000006E-05</v>
      </c>
      <c r="F16" s="3">
        <f t="shared" si="1"/>
        <v>1.225</v>
      </c>
      <c r="G16" s="3">
        <f t="shared" si="2"/>
        <v>0.56</v>
      </c>
      <c r="H16" s="3">
        <f t="shared" si="3"/>
        <v>0.28</v>
      </c>
      <c r="I16" s="3">
        <f t="shared" si="4"/>
        <v>0.56</v>
      </c>
      <c r="J16" s="3">
        <f>VLOOKUP(G16,$B$2:$C$211,2,TRUE)</f>
        <v>191</v>
      </c>
      <c r="K16" s="3">
        <f>VLOOKUP(H16,$B$2:$C$211,2,TRUE)</f>
        <v>98</v>
      </c>
      <c r="L16" s="3">
        <f t="shared" si="5"/>
        <v>3.500000000000001E-07</v>
      </c>
      <c r="M16" s="3">
        <f t="shared" si="6"/>
        <v>11.9755000000875</v>
      </c>
      <c r="N16" s="3">
        <f>VLOOKUP(I16,$B$2:$C$211,2,TRUE)</f>
        <v>191</v>
      </c>
      <c r="O16" s="3">
        <f t="shared" si="7"/>
        <v>7.000000000000002E-07</v>
      </c>
      <c r="P16" s="4">
        <f t="shared" si="8"/>
        <v>14.277250000174998</v>
      </c>
      <c r="Q16" s="3">
        <f t="shared" si="9"/>
        <v>2.8000000000000006E-05</v>
      </c>
      <c r="R16" s="18">
        <v>140</v>
      </c>
      <c r="S16" s="18">
        <f>VLOOKUP($W16,E$2:R$211,12,TRUE)+VLOOKUP($W16,E$2:R$211,14,TRUE)</f>
        <v>1900</v>
      </c>
      <c r="T16" s="18">
        <f>VLOOKUP(R16,M$2:Q$211,5,TRUE)</f>
        <v>7.6E-05</v>
      </c>
      <c r="U16" s="18">
        <f>VLOOKUP($R16,F$2:Q$211,12,TRUE)</f>
        <v>0.0003280000000000002</v>
      </c>
      <c r="V16" s="18">
        <f>VLOOKUP(R16,P$2:Q$211,2,TRUE)</f>
        <v>7.2E-05</v>
      </c>
      <c r="W16" s="18">
        <f t="shared" si="10"/>
        <v>0.0004040000000000002</v>
      </c>
    </row>
    <row r="17" spans="1:23" s="18" customFormat="1" ht="12" customHeight="1">
      <c r="A17" s="18">
        <v>15</v>
      </c>
      <c r="B17" s="16">
        <f t="shared" si="11"/>
        <v>0.15</v>
      </c>
      <c r="C17" s="17">
        <f t="shared" si="12"/>
        <v>52.5</v>
      </c>
      <c r="D17" s="17">
        <f t="shared" si="12"/>
        <v>52.5</v>
      </c>
      <c r="E17" s="3">
        <f t="shared" si="0"/>
        <v>3.0000000000000004E-05</v>
      </c>
      <c r="F17" s="3">
        <f t="shared" si="1"/>
        <v>1.3125</v>
      </c>
      <c r="G17" s="3">
        <f t="shared" si="2"/>
        <v>0.6000000000000001</v>
      </c>
      <c r="H17" s="3">
        <f t="shared" si="3"/>
        <v>0.30000000000000004</v>
      </c>
      <c r="I17" s="3">
        <f t="shared" si="4"/>
        <v>0.6000000000000001</v>
      </c>
      <c r="J17" s="3">
        <f>VLOOKUP(G17,$B$2:$C$211,2,TRUE)</f>
        <v>207</v>
      </c>
      <c r="K17" s="3">
        <f>VLOOKUP(H17,$B$2:$C$211,2,TRUE)</f>
        <v>105</v>
      </c>
      <c r="L17" s="3">
        <f t="shared" si="5"/>
        <v>3.7500000000000006E-07</v>
      </c>
      <c r="M17" s="3">
        <f t="shared" si="6"/>
        <v>12.948750000093753</v>
      </c>
      <c r="N17" s="3">
        <f>VLOOKUP(I17,$B$2:$C$211,2,TRUE)</f>
        <v>207</v>
      </c>
      <c r="O17" s="3">
        <f t="shared" si="7"/>
        <v>7.500000000000001E-07</v>
      </c>
      <c r="P17" s="4">
        <f t="shared" si="8"/>
        <v>15.4732500001875</v>
      </c>
      <c r="Q17" s="3">
        <f t="shared" si="9"/>
        <v>3.0000000000000004E-05</v>
      </c>
      <c r="R17" s="18">
        <v>150</v>
      </c>
      <c r="S17" s="18">
        <f>VLOOKUP($W17,E$2:R$211,12,TRUE)+VLOOKUP($W17,E$2:R$211,14,TRUE)</f>
        <v>1910</v>
      </c>
      <c r="T17" s="18">
        <f>VLOOKUP(R17,M$2:Q$211,5,TRUE)</f>
        <v>7.6E-05</v>
      </c>
      <c r="U17" s="18">
        <f>VLOOKUP($R17,F$2:Q$211,12,TRUE)</f>
        <v>0.0003300000000000002</v>
      </c>
      <c r="V17" s="18">
        <f>VLOOKUP(R17,P$2:Q$211,2,TRUE)</f>
        <v>7.2E-05</v>
      </c>
      <c r="W17" s="18">
        <f t="shared" si="10"/>
        <v>0.0004060000000000002</v>
      </c>
    </row>
    <row r="18" spans="1:23" s="18" customFormat="1" ht="12" customHeight="1">
      <c r="A18" s="18">
        <v>16</v>
      </c>
      <c r="B18" s="16">
        <f t="shared" si="11"/>
        <v>0.16</v>
      </c>
      <c r="C18" s="17">
        <f t="shared" si="12"/>
        <v>56</v>
      </c>
      <c r="D18" s="17">
        <f t="shared" si="12"/>
        <v>56</v>
      </c>
      <c r="E18" s="3">
        <f t="shared" si="0"/>
        <v>3.2000000000000005E-05</v>
      </c>
      <c r="F18" s="3">
        <f t="shared" si="1"/>
        <v>1.4000000000000001</v>
      </c>
      <c r="G18" s="3">
        <f t="shared" si="2"/>
        <v>0.6400000000000001</v>
      </c>
      <c r="H18" s="3">
        <f t="shared" si="3"/>
        <v>0.32000000000000006</v>
      </c>
      <c r="I18" s="3">
        <f t="shared" si="4"/>
        <v>0.6400000000000001</v>
      </c>
      <c r="J18" s="3">
        <f>VLOOKUP(G18,$B$2:$C$211,2,TRUE)</f>
        <v>226</v>
      </c>
      <c r="K18" s="3">
        <f>VLOOKUP(H18,$B$2:$C$211,2,TRUE)</f>
        <v>112</v>
      </c>
      <c r="L18" s="3">
        <f t="shared" si="5"/>
        <v>4.000000000000001E-07</v>
      </c>
      <c r="M18" s="3">
        <f t="shared" si="6"/>
        <v>14.072000000100001</v>
      </c>
      <c r="N18" s="3">
        <f>VLOOKUP(I18,$B$2:$C$211,2,TRUE)</f>
        <v>226</v>
      </c>
      <c r="O18" s="3">
        <f t="shared" si="7"/>
        <v>8.000000000000002E-07</v>
      </c>
      <c r="P18" s="4">
        <f t="shared" si="8"/>
        <v>16.8935000002</v>
      </c>
      <c r="Q18" s="3">
        <f t="shared" si="9"/>
        <v>3.2000000000000005E-05</v>
      </c>
      <c r="R18" s="18">
        <v>160</v>
      </c>
      <c r="S18" s="18">
        <f>VLOOKUP($W18,E$2:R$211,12,TRUE)+VLOOKUP($W18,E$2:R$211,14,TRUE)</f>
        <v>1920</v>
      </c>
      <c r="T18" s="18">
        <f>VLOOKUP(R18,M$2:Q$211,5,TRUE)</f>
        <v>7.6E-05</v>
      </c>
      <c r="U18" s="18">
        <f>VLOOKUP($R18,F$2:Q$211,12,TRUE)</f>
        <v>0.0003320000000000002</v>
      </c>
      <c r="V18" s="18">
        <f>VLOOKUP(R18,P$2:Q$211,2,TRUE)</f>
        <v>7.2E-05</v>
      </c>
      <c r="W18" s="18">
        <f t="shared" si="10"/>
        <v>0.0004080000000000002</v>
      </c>
    </row>
    <row r="19" spans="1:23" s="18" customFormat="1" ht="12" customHeight="1">
      <c r="A19" s="18">
        <v>17</v>
      </c>
      <c r="B19" s="16">
        <f t="shared" si="11"/>
        <v>0.17</v>
      </c>
      <c r="C19" s="17">
        <f t="shared" si="12"/>
        <v>59.5</v>
      </c>
      <c r="D19" s="17">
        <f t="shared" si="12"/>
        <v>59.5</v>
      </c>
      <c r="E19" s="3">
        <f t="shared" si="0"/>
        <v>3.4000000000000007E-05</v>
      </c>
      <c r="F19" s="3">
        <f t="shared" si="1"/>
        <v>1.4875</v>
      </c>
      <c r="G19" s="3">
        <f t="shared" si="2"/>
        <v>0.68</v>
      </c>
      <c r="H19" s="3">
        <f t="shared" si="3"/>
        <v>0.34</v>
      </c>
      <c r="I19" s="3">
        <f t="shared" si="4"/>
        <v>0.68</v>
      </c>
      <c r="J19" s="3">
        <f>VLOOKUP(G19,$B$2:$C$211,2,TRUE)</f>
        <v>246</v>
      </c>
      <c r="K19" s="3">
        <f>VLOOKUP(H19,$B$2:$C$211,2,TRUE)</f>
        <v>119</v>
      </c>
      <c r="L19" s="3">
        <f t="shared" si="5"/>
        <v>4.2500000000000006E-07</v>
      </c>
      <c r="M19" s="3">
        <f t="shared" si="6"/>
        <v>15.24525000010625</v>
      </c>
      <c r="N19" s="3">
        <f>VLOOKUP(I19,$B$2:$C$211,2,TRUE)</f>
        <v>246</v>
      </c>
      <c r="O19" s="3">
        <f t="shared" si="7"/>
        <v>8.500000000000001E-07</v>
      </c>
      <c r="P19" s="4">
        <f t="shared" si="8"/>
        <v>18.3885000002125</v>
      </c>
      <c r="Q19" s="3">
        <f t="shared" si="9"/>
        <v>3.4000000000000007E-05</v>
      </c>
      <c r="R19" s="18">
        <v>170</v>
      </c>
      <c r="S19" s="18">
        <f>VLOOKUP($W19,E$2:R$211,12,TRUE)+VLOOKUP($W19,E$2:R$211,14,TRUE)</f>
        <v>1930</v>
      </c>
      <c r="T19" s="18">
        <f>VLOOKUP(R19,M$2:Q$211,5,TRUE)</f>
        <v>7.6E-05</v>
      </c>
      <c r="U19" s="18">
        <f>VLOOKUP($R19,F$2:Q$211,12,TRUE)</f>
        <v>0.0003340000000000002</v>
      </c>
      <c r="V19" s="18">
        <f>VLOOKUP(R19,P$2:Q$211,2,TRUE)</f>
        <v>7.400000000000001E-05</v>
      </c>
      <c r="W19" s="18">
        <f t="shared" si="10"/>
        <v>0.0004100000000000002</v>
      </c>
    </row>
    <row r="20" spans="1:23" s="18" customFormat="1" ht="12" customHeight="1">
      <c r="A20" s="18">
        <v>18</v>
      </c>
      <c r="B20" s="16">
        <f t="shared" si="11"/>
        <v>0.18</v>
      </c>
      <c r="C20" s="17">
        <f t="shared" si="12"/>
        <v>62.99999999999999</v>
      </c>
      <c r="D20" s="17">
        <f t="shared" si="12"/>
        <v>62.99999999999999</v>
      </c>
      <c r="E20" s="3">
        <f t="shared" si="0"/>
        <v>3.6E-05</v>
      </c>
      <c r="F20" s="3">
        <f t="shared" si="1"/>
        <v>1.575</v>
      </c>
      <c r="G20" s="3">
        <f t="shared" si="2"/>
        <v>0.72</v>
      </c>
      <c r="H20" s="3">
        <f t="shared" si="3"/>
        <v>0.36</v>
      </c>
      <c r="I20" s="3">
        <f t="shared" si="4"/>
        <v>0.72</v>
      </c>
      <c r="J20" s="3">
        <f>VLOOKUP(G20,$B$2:$C$211,2,TRUE)</f>
        <v>266</v>
      </c>
      <c r="K20" s="3">
        <f>VLOOKUP(H20,$B$2:$C$211,2,TRUE)</f>
        <v>125.99999999999999</v>
      </c>
      <c r="L20" s="3">
        <f t="shared" si="5"/>
        <v>4.5000000000000003E-07</v>
      </c>
      <c r="M20" s="3">
        <f t="shared" si="6"/>
        <v>16.418500000112502</v>
      </c>
      <c r="N20" s="3">
        <f>VLOOKUP(I20,$B$2:$C$211,2,TRUE)</f>
        <v>266</v>
      </c>
      <c r="O20" s="3">
        <f t="shared" si="7"/>
        <v>9.000000000000001E-07</v>
      </c>
      <c r="P20" s="4">
        <f t="shared" si="8"/>
        <v>19.883500000225</v>
      </c>
      <c r="Q20" s="3">
        <f t="shared" si="9"/>
        <v>3.6E-05</v>
      </c>
      <c r="R20" s="18">
        <v>180</v>
      </c>
      <c r="S20" s="18">
        <f>VLOOKUP($W20,E$2:R$211,12,TRUE)+VLOOKUP($W20,E$2:R$211,14,TRUE)</f>
        <v>1950</v>
      </c>
      <c r="T20" s="18">
        <f>VLOOKUP(R20,M$2:Q$211,5,TRUE)</f>
        <v>7.800000000000001E-05</v>
      </c>
      <c r="U20" s="18">
        <f>VLOOKUP($R20,F$2:Q$211,12,TRUE)</f>
        <v>0.00033600000000000025</v>
      </c>
      <c r="V20" s="18">
        <f>VLOOKUP(R20,P$2:Q$211,2,TRUE)</f>
        <v>7.400000000000001E-05</v>
      </c>
      <c r="W20" s="18">
        <f t="shared" si="10"/>
        <v>0.00041400000000000025</v>
      </c>
    </row>
    <row r="21" spans="1:23" s="18" customFormat="1" ht="12" customHeight="1">
      <c r="A21" s="18">
        <v>19</v>
      </c>
      <c r="B21" s="16">
        <f t="shared" si="11"/>
        <v>0.19</v>
      </c>
      <c r="C21" s="17">
        <f t="shared" si="12"/>
        <v>66.5</v>
      </c>
      <c r="D21" s="17">
        <f t="shared" si="12"/>
        <v>66.5</v>
      </c>
      <c r="E21" s="3">
        <f t="shared" si="0"/>
        <v>3.8E-05</v>
      </c>
      <c r="F21" s="3">
        <f t="shared" si="1"/>
        <v>1.6625</v>
      </c>
      <c r="G21" s="3">
        <f t="shared" si="2"/>
        <v>0.76</v>
      </c>
      <c r="H21" s="3">
        <f t="shared" si="3"/>
        <v>0.38</v>
      </c>
      <c r="I21" s="3">
        <f t="shared" si="4"/>
        <v>0.76</v>
      </c>
      <c r="J21" s="3">
        <f>VLOOKUP(G21,$B$2:$C$211,2,TRUE)</f>
        <v>287</v>
      </c>
      <c r="K21" s="3">
        <f>VLOOKUP(H21,$B$2:$C$211,2,TRUE)</f>
        <v>133</v>
      </c>
      <c r="L21" s="3">
        <f t="shared" si="5"/>
        <v>4.75E-07</v>
      </c>
      <c r="M21" s="3">
        <f t="shared" si="6"/>
        <v>17.64175000011875</v>
      </c>
      <c r="N21" s="3">
        <f>VLOOKUP(I21,$B$2:$C$211,2,TRUE)</f>
        <v>287</v>
      </c>
      <c r="O21" s="3">
        <f t="shared" si="7"/>
        <v>9.5E-07</v>
      </c>
      <c r="P21" s="4">
        <f t="shared" si="8"/>
        <v>21.4532500002375</v>
      </c>
      <c r="Q21" s="3">
        <f t="shared" si="9"/>
        <v>3.8E-05</v>
      </c>
      <c r="R21" s="18">
        <v>190</v>
      </c>
      <c r="S21" s="18">
        <f>VLOOKUP($W21,E$2:R$211,12,TRUE)+VLOOKUP($W21,E$2:R$211,14,TRUE)</f>
        <v>1960</v>
      </c>
      <c r="T21" s="18">
        <f>VLOOKUP(R21,M$2:Q$211,5,TRUE)</f>
        <v>7.800000000000001E-05</v>
      </c>
      <c r="U21" s="18">
        <f>VLOOKUP($R21,F$2:Q$211,12,TRUE)</f>
        <v>0.0003380000000000002</v>
      </c>
      <c r="V21" s="18">
        <f>VLOOKUP(R21,P$2:Q$211,2,TRUE)</f>
        <v>7.400000000000001E-05</v>
      </c>
      <c r="W21" s="18">
        <f t="shared" si="10"/>
        <v>0.0004160000000000002</v>
      </c>
    </row>
    <row r="22" spans="1:23" s="18" customFormat="1" ht="12" customHeight="1">
      <c r="A22" s="18">
        <v>20</v>
      </c>
      <c r="B22" s="16">
        <f t="shared" si="11"/>
        <v>0.2</v>
      </c>
      <c r="C22" s="17">
        <f t="shared" si="12"/>
        <v>70</v>
      </c>
      <c r="D22" s="17">
        <f t="shared" si="12"/>
        <v>70</v>
      </c>
      <c r="E22" s="3">
        <f t="shared" si="0"/>
        <v>4E-05</v>
      </c>
      <c r="F22" s="3">
        <f t="shared" si="1"/>
        <v>1.75</v>
      </c>
      <c r="G22" s="3">
        <f t="shared" si="2"/>
        <v>0.8</v>
      </c>
      <c r="H22" s="3">
        <f t="shared" si="3"/>
        <v>0.4</v>
      </c>
      <c r="I22" s="3">
        <f t="shared" si="4"/>
        <v>0.8</v>
      </c>
      <c r="J22" s="3">
        <f>VLOOKUP(G22,$B$2:$C$211,2,TRUE)</f>
        <v>312</v>
      </c>
      <c r="K22" s="3">
        <f>VLOOKUP(H22,$B$2:$C$211,2,TRUE)</f>
        <v>140</v>
      </c>
      <c r="L22" s="3">
        <f t="shared" si="5"/>
        <v>5.000000000000001E-07</v>
      </c>
      <c r="M22" s="3">
        <f t="shared" si="6"/>
        <v>19.065000000125</v>
      </c>
      <c r="N22" s="3">
        <f>VLOOKUP(I22,$B$2:$C$211,2,TRUE)</f>
        <v>312</v>
      </c>
      <c r="O22" s="3">
        <f t="shared" si="7"/>
        <v>1.0000000000000002E-06</v>
      </c>
      <c r="P22" s="4">
        <f t="shared" si="8"/>
        <v>23.32200000025</v>
      </c>
      <c r="Q22" s="3">
        <f t="shared" si="9"/>
        <v>4E-05</v>
      </c>
      <c r="R22" s="18">
        <v>200</v>
      </c>
      <c r="S22" s="18">
        <f>VLOOKUP($W22,E$2:R$211,12,TRUE)+VLOOKUP($W22,E$2:R$211,14,TRUE)</f>
        <v>1970</v>
      </c>
      <c r="T22" s="18">
        <f>VLOOKUP(R22,M$2:Q$211,5,TRUE)</f>
        <v>7.800000000000001E-05</v>
      </c>
      <c r="U22" s="18">
        <f>VLOOKUP($R22,F$2:Q$211,12,TRUE)</f>
        <v>0.00034000000000000024</v>
      </c>
      <c r="V22" s="18">
        <f>VLOOKUP(R22,P$2:Q$211,2,TRUE)</f>
        <v>7.6E-05</v>
      </c>
      <c r="W22" s="18">
        <f t="shared" si="10"/>
        <v>0.00041800000000000024</v>
      </c>
    </row>
    <row r="23" spans="1:23" s="18" customFormat="1" ht="12" customHeight="1">
      <c r="A23" s="18">
        <v>21</v>
      </c>
      <c r="B23" s="16">
        <f t="shared" si="11"/>
        <v>0.21</v>
      </c>
      <c r="C23" s="17">
        <f t="shared" si="12"/>
        <v>73.49999999999999</v>
      </c>
      <c r="D23" s="17">
        <f t="shared" si="12"/>
        <v>73.49999999999999</v>
      </c>
      <c r="E23" s="3">
        <f t="shared" si="0"/>
        <v>4.2000000000000004E-05</v>
      </c>
      <c r="F23" s="3">
        <f t="shared" si="1"/>
        <v>1.8374999999999997</v>
      </c>
      <c r="G23" s="3">
        <f t="shared" si="2"/>
        <v>0.8400000000000001</v>
      </c>
      <c r="H23" s="3">
        <f t="shared" si="3"/>
        <v>0.42000000000000004</v>
      </c>
      <c r="I23" s="3">
        <f t="shared" si="4"/>
        <v>0.8400000000000001</v>
      </c>
      <c r="J23" s="3">
        <f>VLOOKUP(G23,$B$2:$C$211,2,TRUE)</f>
        <v>337</v>
      </c>
      <c r="K23" s="3">
        <f>VLOOKUP(H23,$B$2:$C$211,2,TRUE)</f>
        <v>146</v>
      </c>
      <c r="L23" s="3">
        <f t="shared" si="5"/>
        <v>5.250000000000001E-07</v>
      </c>
      <c r="M23" s="3">
        <f t="shared" si="6"/>
        <v>20.463500000131255</v>
      </c>
      <c r="N23" s="3">
        <f>VLOOKUP(I23,$B$2:$C$211,2,TRUE)</f>
        <v>337</v>
      </c>
      <c r="O23" s="3">
        <f t="shared" si="7"/>
        <v>1.0500000000000001E-06</v>
      </c>
      <c r="P23" s="4">
        <f t="shared" si="8"/>
        <v>25.190750000262497</v>
      </c>
      <c r="Q23" s="3">
        <f t="shared" si="9"/>
        <v>4.2000000000000004E-05</v>
      </c>
      <c r="R23" s="18">
        <v>210</v>
      </c>
      <c r="S23" s="18">
        <f>VLOOKUP($W23,E$2:R$211,12,TRUE)+VLOOKUP($W23,E$2:R$211,14,TRUE)</f>
        <v>1970</v>
      </c>
      <c r="T23" s="18">
        <f>VLOOKUP(R23,M$2:Q$211,5,TRUE)</f>
        <v>7.800000000000001E-05</v>
      </c>
      <c r="U23" s="18">
        <f>VLOOKUP($R23,F$2:Q$211,12,TRUE)</f>
        <v>0.0003420000000000003</v>
      </c>
      <c r="V23" s="18">
        <f>VLOOKUP(R23,P$2:Q$211,2,TRUE)</f>
        <v>7.6E-05</v>
      </c>
      <c r="W23" s="18">
        <f t="shared" si="10"/>
        <v>0.0004200000000000003</v>
      </c>
    </row>
    <row r="24" spans="1:23" s="18" customFormat="1" ht="12" customHeight="1">
      <c r="A24" s="18">
        <v>22</v>
      </c>
      <c r="B24" s="16">
        <f t="shared" si="11"/>
        <v>0.22</v>
      </c>
      <c r="C24" s="17">
        <f t="shared" si="12"/>
        <v>77</v>
      </c>
      <c r="D24" s="17">
        <f t="shared" si="12"/>
        <v>77</v>
      </c>
      <c r="E24" s="3">
        <f t="shared" si="0"/>
        <v>4.4000000000000006E-05</v>
      </c>
      <c r="F24" s="3">
        <f t="shared" si="1"/>
        <v>1.925</v>
      </c>
      <c r="G24" s="3">
        <f t="shared" si="2"/>
        <v>0.8800000000000001</v>
      </c>
      <c r="H24" s="3">
        <f t="shared" si="3"/>
        <v>0.44000000000000006</v>
      </c>
      <c r="I24" s="3">
        <f t="shared" si="4"/>
        <v>0.8800000000000001</v>
      </c>
      <c r="J24" s="3">
        <f>VLOOKUP(G24,$B$2:$C$211,2,TRUE)</f>
        <v>369</v>
      </c>
      <c r="K24" s="3">
        <f>VLOOKUP(H24,$B$2:$C$211,2,TRUE)</f>
        <v>152</v>
      </c>
      <c r="L24" s="3">
        <f t="shared" si="5"/>
        <v>5.5E-07</v>
      </c>
      <c r="M24" s="3">
        <f t="shared" si="6"/>
        <v>22.2120000001375</v>
      </c>
      <c r="N24" s="3">
        <f>VLOOKUP(I24,$B$2:$C$211,2,TRUE)</f>
        <v>369</v>
      </c>
      <c r="O24" s="3">
        <f t="shared" si="7"/>
        <v>1.1E-06</v>
      </c>
      <c r="P24" s="4">
        <f t="shared" si="8"/>
        <v>27.582750000275</v>
      </c>
      <c r="Q24" s="3">
        <f t="shared" si="9"/>
        <v>4.4000000000000006E-05</v>
      </c>
      <c r="R24" s="18">
        <v>220</v>
      </c>
      <c r="S24" s="18">
        <f>VLOOKUP($W24,E$2:R$211,12,TRUE)+VLOOKUP($W24,E$2:R$211,14,TRUE)</f>
        <v>1970</v>
      </c>
      <c r="T24" s="18">
        <f>VLOOKUP(R24,M$2:Q$211,5,TRUE)</f>
        <v>8E-05</v>
      </c>
      <c r="U24" s="18">
        <f>VLOOKUP($R24,F$2:Q$211,12,TRUE)</f>
        <v>0.00034400000000000023</v>
      </c>
      <c r="V24" s="18">
        <f>VLOOKUP(R24,P$2:Q$211,2,TRUE)</f>
        <v>7.6E-05</v>
      </c>
      <c r="W24" s="18">
        <f t="shared" si="10"/>
        <v>0.0004240000000000002</v>
      </c>
    </row>
    <row r="25" spans="1:23" s="18" customFormat="1" ht="12" customHeight="1">
      <c r="A25" s="18">
        <v>23</v>
      </c>
      <c r="B25" s="16">
        <f t="shared" si="11"/>
        <v>0.23</v>
      </c>
      <c r="C25" s="17">
        <f t="shared" si="12"/>
        <v>80.5</v>
      </c>
      <c r="D25" s="17">
        <f t="shared" si="12"/>
        <v>80.5</v>
      </c>
      <c r="E25" s="3">
        <f t="shared" si="0"/>
        <v>4.600000000000001E-05</v>
      </c>
      <c r="F25" s="3">
        <f t="shared" si="1"/>
        <v>2.0125</v>
      </c>
      <c r="G25" s="3">
        <f t="shared" si="2"/>
        <v>0.92</v>
      </c>
      <c r="H25" s="3">
        <f t="shared" si="3"/>
        <v>0.46</v>
      </c>
      <c r="I25" s="3">
        <f t="shared" si="4"/>
        <v>0.92</v>
      </c>
      <c r="J25" s="3">
        <f>VLOOKUP(G25,$B$2:$C$211,2,TRUE)</f>
        <v>407</v>
      </c>
      <c r="K25" s="3">
        <f>VLOOKUP(H25,$B$2:$C$211,2,TRUE)</f>
        <v>155</v>
      </c>
      <c r="L25" s="3">
        <f t="shared" si="5"/>
        <v>5.750000000000001E-07</v>
      </c>
      <c r="M25" s="3">
        <f t="shared" si="6"/>
        <v>24.18625000014375</v>
      </c>
      <c r="N25" s="3">
        <f>VLOOKUP(I25,$B$2:$C$211,2,TRUE)</f>
        <v>407</v>
      </c>
      <c r="O25" s="3">
        <f t="shared" si="7"/>
        <v>1.1500000000000002E-06</v>
      </c>
      <c r="P25" s="4">
        <f t="shared" si="8"/>
        <v>30.4232500002875</v>
      </c>
      <c r="Q25" s="3">
        <f t="shared" si="9"/>
        <v>4.600000000000001E-05</v>
      </c>
      <c r="R25" s="18">
        <v>230</v>
      </c>
      <c r="S25" s="18">
        <f>VLOOKUP($W25,E$2:R$211,12,TRUE)+VLOOKUP($W25,E$2:R$211,14,TRUE)</f>
        <v>1970</v>
      </c>
      <c r="T25" s="18">
        <f>VLOOKUP(R25,M$2:Q$211,5,TRUE)</f>
        <v>8E-05</v>
      </c>
      <c r="U25" s="18">
        <f>VLOOKUP($R25,F$2:Q$211,12,TRUE)</f>
        <v>0.0003460000000000003</v>
      </c>
      <c r="V25" s="18">
        <f>VLOOKUP(R25,P$2:Q$211,2,TRUE)</f>
        <v>7.6E-05</v>
      </c>
      <c r="W25" s="18">
        <f t="shared" si="10"/>
        <v>0.00042600000000000027</v>
      </c>
    </row>
    <row r="26" spans="1:23" s="18" customFormat="1" ht="12" customHeight="1">
      <c r="A26" s="18">
        <v>24</v>
      </c>
      <c r="B26" s="16">
        <f t="shared" si="11"/>
        <v>0.24</v>
      </c>
      <c r="C26" s="17">
        <f t="shared" si="12"/>
        <v>84</v>
      </c>
      <c r="D26" s="17">
        <f t="shared" si="12"/>
        <v>84</v>
      </c>
      <c r="E26" s="3">
        <f t="shared" si="0"/>
        <v>4.8E-05</v>
      </c>
      <c r="F26" s="3">
        <f t="shared" si="1"/>
        <v>2.1</v>
      </c>
      <c r="G26" s="3">
        <f t="shared" si="2"/>
        <v>0.96</v>
      </c>
      <c r="H26" s="3">
        <f t="shared" si="3"/>
        <v>0.48</v>
      </c>
      <c r="I26" s="3">
        <f t="shared" si="4"/>
        <v>0.96</v>
      </c>
      <c r="J26" s="3">
        <f>VLOOKUP(G26,$B$2:$C$211,2,TRUE)</f>
        <v>447</v>
      </c>
      <c r="K26" s="3">
        <f>VLOOKUP(H26,$B$2:$C$211,2,TRUE)</f>
        <v>161</v>
      </c>
      <c r="L26" s="3">
        <f t="shared" si="5"/>
        <v>6E-07</v>
      </c>
      <c r="M26" s="3">
        <f t="shared" si="6"/>
        <v>26.33475000015</v>
      </c>
      <c r="N26" s="3">
        <f>VLOOKUP(I26,$B$2:$C$211,2,TRUE)</f>
        <v>447</v>
      </c>
      <c r="O26" s="3">
        <f t="shared" si="7"/>
        <v>1.2E-06</v>
      </c>
      <c r="P26" s="4">
        <f t="shared" si="8"/>
        <v>33.413250000299996</v>
      </c>
      <c r="Q26" s="3">
        <f t="shared" si="9"/>
        <v>4.8E-05</v>
      </c>
      <c r="R26" s="18">
        <v>240</v>
      </c>
      <c r="S26" s="18">
        <f>VLOOKUP($W26,E$2:R$211,12,TRUE)+VLOOKUP($W26,E$2:R$211,14,TRUE)</f>
        <v>1970</v>
      </c>
      <c r="T26" s="18">
        <f>VLOOKUP(R26,M$2:Q$211,5,TRUE)</f>
        <v>8E-05</v>
      </c>
      <c r="U26" s="18">
        <f>VLOOKUP($R26,F$2:Q$211,12,TRUE)</f>
        <v>0.0003460000000000003</v>
      </c>
      <c r="V26" s="18">
        <f>VLOOKUP(R26,P$2:Q$211,2,TRUE)</f>
        <v>7.6E-05</v>
      </c>
      <c r="W26" s="18">
        <f t="shared" si="10"/>
        <v>0.00042600000000000027</v>
      </c>
    </row>
    <row r="27" spans="1:23" s="18" customFormat="1" ht="12" customHeight="1">
      <c r="A27" s="18">
        <v>25</v>
      </c>
      <c r="B27" s="16">
        <f t="shared" si="11"/>
        <v>0.25</v>
      </c>
      <c r="C27" s="17">
        <f t="shared" si="12"/>
        <v>87.5</v>
      </c>
      <c r="D27" s="17">
        <f t="shared" si="12"/>
        <v>87.5</v>
      </c>
      <c r="E27" s="3">
        <f t="shared" si="0"/>
        <v>5E-05</v>
      </c>
      <c r="F27" s="3">
        <f t="shared" si="1"/>
        <v>2.1875</v>
      </c>
      <c r="G27" s="3">
        <f t="shared" si="2"/>
        <v>1</v>
      </c>
      <c r="H27" s="3">
        <f t="shared" si="3"/>
        <v>0.5</v>
      </c>
      <c r="I27" s="3">
        <f t="shared" si="4"/>
        <v>1</v>
      </c>
      <c r="J27" s="3">
        <f>VLOOKUP(G27,$B$2:$C$211,2,TRUE)</f>
        <v>491</v>
      </c>
      <c r="K27" s="3">
        <f>VLOOKUP(H27,$B$2:$C$211,2,TRUE)</f>
        <v>167</v>
      </c>
      <c r="L27" s="3">
        <f t="shared" si="5"/>
        <v>6.25E-07</v>
      </c>
      <c r="M27" s="3">
        <f t="shared" si="6"/>
        <v>28.68325000015625</v>
      </c>
      <c r="N27" s="3">
        <f>VLOOKUP(I27,$B$2:$C$211,2,TRUE)</f>
        <v>491</v>
      </c>
      <c r="O27" s="3">
        <f t="shared" si="7"/>
        <v>1.25E-06</v>
      </c>
      <c r="P27" s="4">
        <f t="shared" si="8"/>
        <v>36.702250000312496</v>
      </c>
      <c r="Q27" s="3">
        <f t="shared" si="9"/>
        <v>5E-05</v>
      </c>
      <c r="R27" s="18">
        <v>250</v>
      </c>
      <c r="S27" s="18">
        <f>VLOOKUP($W27,E$2:R$211,12,TRUE)+VLOOKUP($W27,E$2:R$211,14,TRUE)</f>
        <v>1970</v>
      </c>
      <c r="T27" s="18">
        <f>VLOOKUP(R27,M$2:Q$211,5,TRUE)</f>
        <v>8E-05</v>
      </c>
      <c r="U27" s="18">
        <f>VLOOKUP($R27,F$2:Q$211,12,TRUE)</f>
        <v>0.0003480000000000003</v>
      </c>
      <c r="V27" s="18">
        <f>VLOOKUP(R27,P$2:Q$211,2,TRUE)</f>
        <v>7.800000000000001E-05</v>
      </c>
      <c r="W27" s="18">
        <f t="shared" si="10"/>
        <v>0.00042800000000000027</v>
      </c>
    </row>
    <row r="28" spans="1:23" s="18" customFormat="1" ht="12" customHeight="1">
      <c r="A28" s="18">
        <v>26</v>
      </c>
      <c r="B28" s="16">
        <f t="shared" si="11"/>
        <v>0.26</v>
      </c>
      <c r="C28" s="17">
        <f t="shared" si="12"/>
        <v>90.99999999999999</v>
      </c>
      <c r="D28" s="17">
        <f t="shared" si="12"/>
        <v>90.99999999999999</v>
      </c>
      <c r="E28" s="3">
        <f t="shared" si="0"/>
        <v>5.2000000000000004E-05</v>
      </c>
      <c r="F28" s="3">
        <f t="shared" si="1"/>
        <v>2.275</v>
      </c>
      <c r="G28" s="3">
        <f t="shared" si="2"/>
        <v>1.04</v>
      </c>
      <c r="H28" s="3">
        <f t="shared" si="3"/>
        <v>0.52</v>
      </c>
      <c r="I28" s="3">
        <f t="shared" si="4"/>
        <v>1.04</v>
      </c>
      <c r="J28" s="3">
        <f>VLOOKUP(G28,$B$2:$C$211,2,TRUE)</f>
        <v>541</v>
      </c>
      <c r="K28" s="3">
        <f>VLOOKUP(H28,$B$2:$C$211,2,TRUE)</f>
        <v>175</v>
      </c>
      <c r="L28" s="3">
        <f t="shared" si="5"/>
        <v>6.5E-07</v>
      </c>
      <c r="M28" s="3">
        <f t="shared" si="6"/>
        <v>31.381250000162503</v>
      </c>
      <c r="N28" s="3">
        <f>VLOOKUP(I28,$B$2:$C$211,2,TRUE)</f>
        <v>541</v>
      </c>
      <c r="O28" s="3">
        <f t="shared" si="7"/>
        <v>1.3E-06</v>
      </c>
      <c r="P28" s="4">
        <f t="shared" si="8"/>
        <v>40.439750000325</v>
      </c>
      <c r="Q28" s="3">
        <f t="shared" si="9"/>
        <v>5.2000000000000004E-05</v>
      </c>
      <c r="R28" s="18">
        <v>260</v>
      </c>
      <c r="S28" s="18">
        <f>VLOOKUP($W28,E$2:R$211,12,TRUE)+VLOOKUP($W28,E$2:R$211,14,TRUE)</f>
        <v>1970</v>
      </c>
      <c r="T28" s="18">
        <f>VLOOKUP(R28,M$2:Q$211,5,TRUE)</f>
        <v>8E-05</v>
      </c>
      <c r="U28" s="18">
        <f>VLOOKUP($R28,F$2:Q$211,12,TRUE)</f>
        <v>0.00035000000000000027</v>
      </c>
      <c r="V28" s="18">
        <f>VLOOKUP(R28,P$2:Q$211,2,TRUE)</f>
        <v>7.800000000000001E-05</v>
      </c>
      <c r="W28" s="18">
        <f t="shared" si="10"/>
        <v>0.00043000000000000026</v>
      </c>
    </row>
    <row r="29" spans="1:23" s="18" customFormat="1" ht="12" customHeight="1">
      <c r="A29" s="18">
        <v>27</v>
      </c>
      <c r="B29" s="16">
        <f t="shared" si="11"/>
        <v>0.27</v>
      </c>
      <c r="C29" s="17">
        <f t="shared" si="12"/>
        <v>94.5</v>
      </c>
      <c r="D29" s="17">
        <f t="shared" si="12"/>
        <v>94.5</v>
      </c>
      <c r="E29" s="3">
        <f t="shared" si="0"/>
        <v>5.4000000000000005E-05</v>
      </c>
      <c r="F29" s="3">
        <f t="shared" si="1"/>
        <v>2.3625000000000003</v>
      </c>
      <c r="G29" s="3">
        <f t="shared" si="2"/>
        <v>1.08</v>
      </c>
      <c r="H29" s="3">
        <f t="shared" si="3"/>
        <v>0.54</v>
      </c>
      <c r="I29" s="3">
        <f t="shared" si="4"/>
        <v>1.08</v>
      </c>
      <c r="J29" s="3">
        <f>VLOOKUP(G29,$B$2:$C$211,2,TRUE)</f>
        <v>600</v>
      </c>
      <c r="K29" s="3">
        <f>VLOOKUP(H29,$B$2:$C$211,2,TRUE)</f>
        <v>183</v>
      </c>
      <c r="L29" s="3">
        <f t="shared" si="5"/>
        <v>6.750000000000001E-07</v>
      </c>
      <c r="M29" s="3">
        <f t="shared" si="6"/>
        <v>34.529250000168744</v>
      </c>
      <c r="N29" s="3">
        <f>VLOOKUP(I29,$B$2:$C$211,2,TRUE)</f>
        <v>600</v>
      </c>
      <c r="O29" s="3">
        <f t="shared" si="7"/>
        <v>1.3500000000000002E-06</v>
      </c>
      <c r="P29" s="4">
        <f t="shared" si="8"/>
        <v>44.8500000003375</v>
      </c>
      <c r="Q29" s="3">
        <f t="shared" si="9"/>
        <v>5.4000000000000005E-05</v>
      </c>
      <c r="R29" s="18">
        <v>270</v>
      </c>
      <c r="S29" s="18">
        <f>VLOOKUP($W29,E$2:R$211,12,TRUE)+VLOOKUP($W29,E$2:R$211,14,TRUE)</f>
        <v>1970</v>
      </c>
      <c r="T29" s="18">
        <f>VLOOKUP(R29,M$2:Q$211,5,TRUE)</f>
        <v>8.200000000000001E-05</v>
      </c>
      <c r="U29" s="18">
        <f>VLOOKUP($R29,F$2:Q$211,12,TRUE)</f>
        <v>0.00035200000000000026</v>
      </c>
      <c r="V29" s="18">
        <f>VLOOKUP(R29,P$2:Q$211,2,TRUE)</f>
        <v>7.800000000000001E-05</v>
      </c>
      <c r="W29" s="18">
        <f t="shared" si="10"/>
        <v>0.00043400000000000025</v>
      </c>
    </row>
    <row r="30" spans="1:23" s="18" customFormat="1" ht="12" customHeight="1">
      <c r="A30" s="18">
        <v>28</v>
      </c>
      <c r="B30" s="16">
        <f t="shared" si="11"/>
        <v>0.28</v>
      </c>
      <c r="C30" s="17">
        <f t="shared" si="12"/>
        <v>98</v>
      </c>
      <c r="D30" s="17">
        <f t="shared" si="12"/>
        <v>98</v>
      </c>
      <c r="E30" s="3">
        <f aca="true" t="shared" si="13" ref="E30:E41">B30*20*10^-5</f>
        <v>5.600000000000001E-05</v>
      </c>
      <c r="F30" s="3">
        <f aca="true" t="shared" si="14" ref="F30:F41">D30*0.025</f>
        <v>2.45</v>
      </c>
      <c r="G30" s="3">
        <f aca="true" t="shared" si="15" ref="G30:G41">E30/(5*10^-5)</f>
        <v>1.12</v>
      </c>
      <c r="H30" s="3">
        <f aca="true" t="shared" si="16" ref="H30:H41">E30/(10*10^-5)</f>
        <v>0.56</v>
      </c>
      <c r="I30" s="3">
        <f aca="true" t="shared" si="17" ref="I30:I41">E30/(5*10^-5)</f>
        <v>1.12</v>
      </c>
      <c r="J30" s="3">
        <f>VLOOKUP(G30,$B$2:$C$211,2,TRUE)</f>
        <v>664</v>
      </c>
      <c r="K30" s="3">
        <f>VLOOKUP(H30,$B$2:$C$211,2,TRUE)</f>
        <v>191</v>
      </c>
      <c r="L30" s="3">
        <f aca="true" t="shared" si="18" ref="L30:L41">E30/(80)</f>
        <v>7.000000000000002E-07</v>
      </c>
      <c r="M30" s="3">
        <f aca="true" t="shared" si="19" ref="M30:M41">J30*0.05+K30*0.02475+L30*0.25*10^-3</f>
        <v>37.927250000175</v>
      </c>
      <c r="N30" s="3">
        <f>VLOOKUP(I30,$B$2:$C$211,2,TRUE)</f>
        <v>664</v>
      </c>
      <c r="O30" s="3">
        <f aca="true" t="shared" si="20" ref="O30:O41">E30/40</f>
        <v>1.4000000000000004E-06</v>
      </c>
      <c r="P30" s="4">
        <f aca="true" t="shared" si="21" ref="P30:P41">N30*0.07475+O30*0.00025</f>
        <v>49.63400000035</v>
      </c>
      <c r="Q30" s="3">
        <f aca="true" t="shared" si="22" ref="Q30:Q41">B30*20*10^-5</f>
        <v>5.600000000000001E-05</v>
      </c>
      <c r="R30" s="18">
        <v>271</v>
      </c>
      <c r="S30" s="18">
        <f>VLOOKUP($W30,E$2:R$211,12,TRUE)+VLOOKUP($W30,E$2:R$211,14,TRUE)</f>
        <v>1970</v>
      </c>
      <c r="T30" s="18">
        <f>VLOOKUP(R30,M$2:Q$211,5,TRUE)</f>
        <v>8.200000000000001E-05</v>
      </c>
      <c r="U30" s="18">
        <f>VLOOKUP($R30,F$2:Q$211,12,TRUE)</f>
        <v>0.00035200000000000026</v>
      </c>
      <c r="V30" s="18">
        <f>VLOOKUP(R30,P$2:Q$211,2,TRUE)</f>
        <v>7.800000000000001E-05</v>
      </c>
      <c r="W30" s="18">
        <f aca="true" t="shared" si="23" ref="W30:W41">T30+U30</f>
        <v>0.00043400000000000025</v>
      </c>
    </row>
    <row r="31" spans="1:23" s="18" customFormat="1" ht="12" customHeight="1">
      <c r="A31" s="18">
        <v>29</v>
      </c>
      <c r="B31" s="16">
        <f t="shared" si="11"/>
        <v>0.29</v>
      </c>
      <c r="C31" s="17">
        <f aca="true" t="shared" si="24" ref="C31:D41">$B31*140/0.4</f>
        <v>101.49999999999999</v>
      </c>
      <c r="D31" s="17">
        <f t="shared" si="24"/>
        <v>101.49999999999999</v>
      </c>
      <c r="E31" s="3">
        <f t="shared" si="13"/>
        <v>5.8E-05</v>
      </c>
      <c r="F31" s="3">
        <f t="shared" si="14"/>
        <v>2.5374999999999996</v>
      </c>
      <c r="G31" s="3">
        <f t="shared" si="15"/>
        <v>1.16</v>
      </c>
      <c r="H31" s="3">
        <f t="shared" si="16"/>
        <v>0.58</v>
      </c>
      <c r="I31" s="3">
        <f t="shared" si="17"/>
        <v>1.16</v>
      </c>
      <c r="J31" s="3">
        <f>VLOOKUP(G31,$B$2:$C$211,2,TRUE)</f>
        <v>739</v>
      </c>
      <c r="K31" s="3">
        <f>VLOOKUP(H31,$B$2:$C$211,2,TRUE)</f>
        <v>199</v>
      </c>
      <c r="L31" s="3">
        <f t="shared" si="18"/>
        <v>7.25E-07</v>
      </c>
      <c r="M31" s="3">
        <f t="shared" si="19"/>
        <v>41.87525000018125</v>
      </c>
      <c r="N31" s="3">
        <f>VLOOKUP(I31,$B$2:$C$211,2,TRUE)</f>
        <v>739</v>
      </c>
      <c r="O31" s="3">
        <f t="shared" si="20"/>
        <v>1.45E-06</v>
      </c>
      <c r="P31" s="4">
        <f t="shared" si="21"/>
        <v>55.240250000362494</v>
      </c>
      <c r="Q31" s="3">
        <f t="shared" si="22"/>
        <v>5.8E-05</v>
      </c>
      <c r="R31" s="18">
        <v>272</v>
      </c>
      <c r="S31" s="18">
        <f>VLOOKUP($W31,E$2:R$211,12,TRUE)+VLOOKUP($W31,E$2:R$211,14,TRUE)</f>
        <v>1970</v>
      </c>
      <c r="T31" s="18">
        <f>VLOOKUP(R31,M$2:Q$211,5,TRUE)</f>
        <v>8.200000000000001E-05</v>
      </c>
      <c r="U31" s="18">
        <f>VLOOKUP($R31,F$2:Q$211,12,TRUE)</f>
        <v>0.00035200000000000026</v>
      </c>
      <c r="V31" s="18">
        <f>VLOOKUP(R31,P$2:Q$211,2,TRUE)</f>
        <v>7.800000000000001E-05</v>
      </c>
      <c r="W31" s="18">
        <f t="shared" si="23"/>
        <v>0.00043400000000000025</v>
      </c>
    </row>
    <row r="32" spans="1:23" s="18" customFormat="1" ht="12" customHeight="1">
      <c r="A32" s="18">
        <v>30</v>
      </c>
      <c r="B32" s="16">
        <f t="shared" si="11"/>
        <v>0.3</v>
      </c>
      <c r="C32" s="17">
        <f t="shared" si="24"/>
        <v>105</v>
      </c>
      <c r="D32" s="17">
        <f t="shared" si="24"/>
        <v>105</v>
      </c>
      <c r="E32" s="3">
        <f t="shared" si="13"/>
        <v>6.000000000000001E-05</v>
      </c>
      <c r="F32" s="3">
        <f t="shared" si="14"/>
        <v>2.625</v>
      </c>
      <c r="G32" s="3">
        <f t="shared" si="15"/>
        <v>1.2000000000000002</v>
      </c>
      <c r="H32" s="3">
        <f t="shared" si="16"/>
        <v>0.6000000000000001</v>
      </c>
      <c r="I32" s="3">
        <f t="shared" si="17"/>
        <v>1.2000000000000002</v>
      </c>
      <c r="J32" s="3">
        <f>VLOOKUP(G32,$B$2:$C$211,2,TRUE)</f>
        <v>821</v>
      </c>
      <c r="K32" s="3">
        <f>VLOOKUP(H32,$B$2:$C$211,2,TRUE)</f>
        <v>207</v>
      </c>
      <c r="L32" s="3">
        <f t="shared" si="18"/>
        <v>7.500000000000001E-07</v>
      </c>
      <c r="M32" s="3">
        <f t="shared" si="19"/>
        <v>46.1732500001875</v>
      </c>
      <c r="N32" s="3">
        <f>VLOOKUP(I32,$B$2:$C$211,2,TRUE)</f>
        <v>821</v>
      </c>
      <c r="O32" s="3">
        <f t="shared" si="20"/>
        <v>1.5000000000000002E-06</v>
      </c>
      <c r="P32" s="4">
        <f t="shared" si="21"/>
        <v>61.369750000375</v>
      </c>
      <c r="Q32" s="3">
        <f t="shared" si="22"/>
        <v>6.000000000000001E-05</v>
      </c>
      <c r="R32" s="18">
        <v>273</v>
      </c>
      <c r="S32" s="18">
        <f>VLOOKUP($W32,E$2:R$211,12,TRUE)+VLOOKUP($W32,E$2:R$211,14,TRUE)</f>
        <v>1970</v>
      </c>
      <c r="T32" s="18">
        <f>VLOOKUP(R32,M$2:Q$211,5,TRUE)</f>
        <v>8.200000000000001E-05</v>
      </c>
      <c r="U32" s="18">
        <f>VLOOKUP($R32,F$2:Q$211,12,TRUE)</f>
        <v>0.00035200000000000026</v>
      </c>
      <c r="V32" s="18">
        <f>VLOOKUP(R32,P$2:Q$211,2,TRUE)</f>
        <v>7.800000000000001E-05</v>
      </c>
      <c r="W32" s="18">
        <f t="shared" si="23"/>
        <v>0.00043400000000000025</v>
      </c>
    </row>
    <row r="33" spans="1:23" s="18" customFormat="1" ht="12" customHeight="1">
      <c r="A33" s="18">
        <v>31</v>
      </c>
      <c r="B33" s="16">
        <f t="shared" si="11"/>
        <v>0.31</v>
      </c>
      <c r="C33" s="17">
        <f t="shared" si="24"/>
        <v>108.49999999999999</v>
      </c>
      <c r="D33" s="17">
        <f t="shared" si="24"/>
        <v>108.49999999999999</v>
      </c>
      <c r="E33" s="3">
        <f t="shared" si="13"/>
        <v>6.2E-05</v>
      </c>
      <c r="F33" s="3">
        <f t="shared" si="14"/>
        <v>2.7125</v>
      </c>
      <c r="G33" s="3">
        <f t="shared" si="15"/>
        <v>1.24</v>
      </c>
      <c r="H33" s="3">
        <f t="shared" si="16"/>
        <v>0.62</v>
      </c>
      <c r="I33" s="3">
        <f t="shared" si="17"/>
        <v>1.24</v>
      </c>
      <c r="J33" s="3">
        <f>VLOOKUP(G33,$B$2:$C$211,2,TRUE)</f>
        <v>918</v>
      </c>
      <c r="K33" s="3">
        <f>VLOOKUP(H33,$B$2:$C$211,2,TRUE)</f>
        <v>216</v>
      </c>
      <c r="L33" s="3">
        <f t="shared" si="18"/>
        <v>7.75E-07</v>
      </c>
      <c r="M33" s="3">
        <f t="shared" si="19"/>
        <v>51.24600000019376</v>
      </c>
      <c r="N33" s="3">
        <f>VLOOKUP(I33,$B$2:$C$211,2,TRUE)</f>
        <v>918</v>
      </c>
      <c r="O33" s="3">
        <f t="shared" si="20"/>
        <v>1.55E-06</v>
      </c>
      <c r="P33" s="4">
        <f t="shared" si="21"/>
        <v>68.6205000003875</v>
      </c>
      <c r="Q33" s="3">
        <f t="shared" si="22"/>
        <v>6.2E-05</v>
      </c>
      <c r="R33" s="18">
        <v>274</v>
      </c>
      <c r="S33" s="18">
        <f>VLOOKUP($W33,E$2:R$211,12,TRUE)+VLOOKUP($W33,E$2:R$211,14,TRUE)</f>
        <v>1970</v>
      </c>
      <c r="T33" s="18">
        <f>VLOOKUP(R33,M$2:Q$211,5,TRUE)</f>
        <v>8.200000000000001E-05</v>
      </c>
      <c r="U33" s="18">
        <f>VLOOKUP($R33,F$2:Q$211,12,TRUE)</f>
        <v>0.00035200000000000026</v>
      </c>
      <c r="V33" s="18">
        <f>VLOOKUP(R33,P$2:Q$211,2,TRUE)</f>
        <v>7.800000000000001E-05</v>
      </c>
      <c r="W33" s="18">
        <f t="shared" si="23"/>
        <v>0.00043400000000000025</v>
      </c>
    </row>
    <row r="34" spans="1:23" s="18" customFormat="1" ht="12" customHeight="1">
      <c r="A34" s="18">
        <v>32</v>
      </c>
      <c r="B34" s="16">
        <f t="shared" si="11"/>
        <v>0.32</v>
      </c>
      <c r="C34" s="17">
        <f t="shared" si="24"/>
        <v>112</v>
      </c>
      <c r="D34" s="17">
        <f t="shared" si="24"/>
        <v>112</v>
      </c>
      <c r="E34" s="3">
        <f t="shared" si="13"/>
        <v>6.400000000000001E-05</v>
      </c>
      <c r="F34" s="3">
        <f t="shared" si="14"/>
        <v>2.8000000000000003</v>
      </c>
      <c r="G34" s="3">
        <f t="shared" si="15"/>
        <v>1.2800000000000002</v>
      </c>
      <c r="H34" s="3">
        <f t="shared" si="16"/>
        <v>0.6400000000000001</v>
      </c>
      <c r="I34" s="3">
        <f t="shared" si="17"/>
        <v>1.2800000000000002</v>
      </c>
      <c r="J34" s="3">
        <f>VLOOKUP(G34,$B$2:$C$211,2,TRUE)</f>
        <v>1040</v>
      </c>
      <c r="K34" s="3">
        <f>VLOOKUP(H34,$B$2:$C$211,2,TRUE)</f>
        <v>226</v>
      </c>
      <c r="L34" s="3">
        <f t="shared" si="18"/>
        <v>8.000000000000002E-07</v>
      </c>
      <c r="M34" s="3">
        <f t="shared" si="19"/>
        <v>57.593500000199995</v>
      </c>
      <c r="N34" s="3">
        <f>VLOOKUP(I34,$B$2:$C$211,2,TRUE)</f>
        <v>1040</v>
      </c>
      <c r="O34" s="3">
        <f t="shared" si="20"/>
        <v>1.6000000000000004E-06</v>
      </c>
      <c r="P34" s="4">
        <f t="shared" si="21"/>
        <v>77.74000000039999</v>
      </c>
      <c r="Q34" s="3">
        <f t="shared" si="22"/>
        <v>6.400000000000001E-05</v>
      </c>
      <c r="R34" s="18">
        <v>275</v>
      </c>
      <c r="S34" s="18">
        <f>VLOOKUP($W34,E$2:R$211,12,TRUE)+VLOOKUP($W34,E$2:R$211,14,TRUE)</f>
        <v>1970</v>
      </c>
      <c r="T34" s="18">
        <f>VLOOKUP(R34,M$2:Q$211,5,TRUE)</f>
        <v>8.200000000000001E-05</v>
      </c>
      <c r="U34" s="18">
        <f>VLOOKUP($R34,F$2:Q$211,12,TRUE)</f>
        <v>0.00035200000000000026</v>
      </c>
      <c r="V34" s="18">
        <f>VLOOKUP(R34,P$2:Q$211,2,TRUE)</f>
        <v>7.800000000000001E-05</v>
      </c>
      <c r="W34" s="18">
        <f t="shared" si="23"/>
        <v>0.00043400000000000025</v>
      </c>
    </row>
    <row r="35" spans="1:23" s="18" customFormat="1" ht="12" customHeight="1">
      <c r="A35" s="18">
        <v>33</v>
      </c>
      <c r="B35" s="16">
        <f t="shared" si="11"/>
        <v>0.33</v>
      </c>
      <c r="C35" s="17">
        <f t="shared" si="24"/>
        <v>115.5</v>
      </c>
      <c r="D35" s="17">
        <f t="shared" si="24"/>
        <v>115.5</v>
      </c>
      <c r="E35" s="3">
        <f t="shared" si="13"/>
        <v>6.6E-05</v>
      </c>
      <c r="F35" s="3">
        <f t="shared" si="14"/>
        <v>2.8875</v>
      </c>
      <c r="G35" s="3">
        <f t="shared" si="15"/>
        <v>1.32</v>
      </c>
      <c r="H35" s="3">
        <f t="shared" si="16"/>
        <v>0.66</v>
      </c>
      <c r="I35" s="3">
        <f t="shared" si="17"/>
        <v>1.32</v>
      </c>
      <c r="J35" s="3">
        <f>VLOOKUP(G35,$B$2:$C$211,2,TRUE)</f>
        <v>1180</v>
      </c>
      <c r="K35" s="3">
        <f>VLOOKUP(H35,$B$2:$C$211,2,TRUE)</f>
        <v>236</v>
      </c>
      <c r="L35" s="3">
        <f t="shared" si="18"/>
        <v>8.25E-07</v>
      </c>
      <c r="M35" s="3">
        <f t="shared" si="19"/>
        <v>64.84100000020625</v>
      </c>
      <c r="N35" s="3">
        <f>VLOOKUP(I35,$B$2:$C$211,2,TRUE)</f>
        <v>1180</v>
      </c>
      <c r="O35" s="3">
        <f t="shared" si="20"/>
        <v>1.65E-06</v>
      </c>
      <c r="P35" s="4">
        <f t="shared" si="21"/>
        <v>88.2050000004125</v>
      </c>
      <c r="Q35" s="3">
        <f t="shared" si="22"/>
        <v>6.6E-05</v>
      </c>
      <c r="R35" s="18">
        <v>276</v>
      </c>
      <c r="S35" s="18">
        <f>VLOOKUP($W35,E$2:R$211,12,TRUE)+VLOOKUP($W35,E$2:R$211,14,TRUE)</f>
        <v>1970</v>
      </c>
      <c r="T35" s="18">
        <f>VLOOKUP(R35,M$2:Q$211,5,TRUE)</f>
        <v>8.200000000000001E-05</v>
      </c>
      <c r="U35" s="18">
        <f>VLOOKUP($R35,F$2:Q$211,12,TRUE)</f>
        <v>0.00035200000000000026</v>
      </c>
      <c r="V35" s="18">
        <f>VLOOKUP(R35,P$2:Q$211,2,TRUE)</f>
        <v>7.800000000000001E-05</v>
      </c>
      <c r="W35" s="18">
        <f t="shared" si="23"/>
        <v>0.00043400000000000025</v>
      </c>
    </row>
    <row r="36" spans="1:23" s="18" customFormat="1" ht="12" customHeight="1">
      <c r="A36" s="18">
        <v>34</v>
      </c>
      <c r="B36" s="16">
        <f t="shared" si="11"/>
        <v>0.34</v>
      </c>
      <c r="C36" s="17">
        <f t="shared" si="24"/>
        <v>119</v>
      </c>
      <c r="D36" s="17">
        <f t="shared" si="24"/>
        <v>119</v>
      </c>
      <c r="E36" s="3">
        <f t="shared" si="13"/>
        <v>6.800000000000001E-05</v>
      </c>
      <c r="F36" s="3">
        <f t="shared" si="14"/>
        <v>2.975</v>
      </c>
      <c r="G36" s="3">
        <f t="shared" si="15"/>
        <v>1.36</v>
      </c>
      <c r="H36" s="3">
        <f t="shared" si="16"/>
        <v>0.68</v>
      </c>
      <c r="I36" s="3">
        <f t="shared" si="17"/>
        <v>1.36</v>
      </c>
      <c r="J36" s="3">
        <f>VLOOKUP(G36,$B$2:$C$211,2,TRUE)</f>
        <v>1340</v>
      </c>
      <c r="K36" s="3">
        <f>VLOOKUP(H36,$B$2:$C$211,2,TRUE)</f>
        <v>246</v>
      </c>
      <c r="L36" s="3">
        <f t="shared" si="18"/>
        <v>8.500000000000001E-07</v>
      </c>
      <c r="M36" s="3">
        <f t="shared" si="19"/>
        <v>73.08850000021249</v>
      </c>
      <c r="N36" s="3">
        <f>VLOOKUP(I36,$B$2:$C$211,2,TRUE)</f>
        <v>1340</v>
      </c>
      <c r="O36" s="3">
        <f t="shared" si="20"/>
        <v>1.7000000000000002E-06</v>
      </c>
      <c r="P36" s="4">
        <f t="shared" si="21"/>
        <v>100.165000000425</v>
      </c>
      <c r="Q36" s="3">
        <f t="shared" si="22"/>
        <v>6.800000000000001E-05</v>
      </c>
      <c r="R36" s="18">
        <v>277</v>
      </c>
      <c r="S36" s="18">
        <f>VLOOKUP($W36,E$2:R$211,12,TRUE)+VLOOKUP($W36,E$2:R$211,14,TRUE)</f>
        <v>1970</v>
      </c>
      <c r="T36" s="18">
        <f>VLOOKUP(R36,M$2:Q$211,5,TRUE)</f>
        <v>8.200000000000001E-05</v>
      </c>
      <c r="U36" s="18">
        <f>VLOOKUP($R36,F$2:Q$211,12,TRUE)</f>
        <v>0.00035200000000000026</v>
      </c>
      <c r="V36" s="18">
        <f>VLOOKUP(R36,P$2:Q$211,2,TRUE)</f>
        <v>7.800000000000001E-05</v>
      </c>
      <c r="W36" s="18">
        <f t="shared" si="23"/>
        <v>0.00043400000000000025</v>
      </c>
    </row>
    <row r="37" spans="1:23" s="18" customFormat="1" ht="12" customHeight="1">
      <c r="A37" s="18">
        <v>35</v>
      </c>
      <c r="B37" s="16">
        <f t="shared" si="11"/>
        <v>0.35000000000000003</v>
      </c>
      <c r="C37" s="17">
        <f t="shared" si="24"/>
        <v>122.50000000000001</v>
      </c>
      <c r="D37" s="17">
        <f t="shared" si="24"/>
        <v>122.50000000000001</v>
      </c>
      <c r="E37" s="3">
        <f t="shared" si="13"/>
        <v>7.000000000000002E-05</v>
      </c>
      <c r="F37" s="3">
        <f t="shared" si="14"/>
        <v>3.0625000000000004</v>
      </c>
      <c r="G37" s="3">
        <f t="shared" si="15"/>
        <v>1.4000000000000004</v>
      </c>
      <c r="H37" s="3">
        <f t="shared" si="16"/>
        <v>0.7000000000000002</v>
      </c>
      <c r="I37" s="3">
        <f t="shared" si="17"/>
        <v>1.4000000000000004</v>
      </c>
      <c r="J37" s="3">
        <f>VLOOKUP(G37,$B$2:$C$211,2,TRUE)</f>
        <v>1530</v>
      </c>
      <c r="K37" s="3">
        <f>VLOOKUP(H37,$B$2:$C$211,2,TRUE)</f>
        <v>256</v>
      </c>
      <c r="L37" s="3">
        <f t="shared" si="18"/>
        <v>8.750000000000003E-07</v>
      </c>
      <c r="M37" s="3">
        <f t="shared" si="19"/>
        <v>82.83600000021875</v>
      </c>
      <c r="N37" s="3">
        <f>VLOOKUP(I37,$B$2:$C$211,2,TRUE)</f>
        <v>1530</v>
      </c>
      <c r="O37" s="3">
        <f t="shared" si="20"/>
        <v>1.7500000000000006E-06</v>
      </c>
      <c r="P37" s="4">
        <f t="shared" si="21"/>
        <v>114.36750000043749</v>
      </c>
      <c r="Q37" s="3">
        <f t="shared" si="22"/>
        <v>7.000000000000002E-05</v>
      </c>
      <c r="R37" s="18">
        <v>278</v>
      </c>
      <c r="S37" s="18">
        <f>VLOOKUP($W37,E$2:R$211,12,TRUE)+VLOOKUP($W37,E$2:R$211,14,TRUE)</f>
        <v>1970</v>
      </c>
      <c r="T37" s="18">
        <f>VLOOKUP(R37,M$2:Q$211,5,TRUE)</f>
        <v>8.200000000000001E-05</v>
      </c>
      <c r="U37" s="18">
        <f>VLOOKUP($R37,F$2:Q$211,12,TRUE)</f>
        <v>0.0003540000000000002</v>
      </c>
      <c r="V37" s="18">
        <f>VLOOKUP(R37,P$2:Q$211,2,TRUE)</f>
        <v>7.800000000000001E-05</v>
      </c>
      <c r="W37" s="18">
        <f t="shared" si="23"/>
        <v>0.0004360000000000002</v>
      </c>
    </row>
    <row r="38" spans="1:23" s="18" customFormat="1" ht="12" customHeight="1">
      <c r="A38" s="18">
        <v>36</v>
      </c>
      <c r="B38" s="16">
        <f t="shared" si="11"/>
        <v>0.36</v>
      </c>
      <c r="C38" s="17">
        <f t="shared" si="24"/>
        <v>125.99999999999999</v>
      </c>
      <c r="D38" s="17">
        <f t="shared" si="24"/>
        <v>125.99999999999999</v>
      </c>
      <c r="E38" s="3">
        <f t="shared" si="13"/>
        <v>7.2E-05</v>
      </c>
      <c r="F38" s="3">
        <f t="shared" si="14"/>
        <v>3.15</v>
      </c>
      <c r="G38" s="3">
        <f t="shared" si="15"/>
        <v>1.44</v>
      </c>
      <c r="H38" s="3">
        <f t="shared" si="16"/>
        <v>0.72</v>
      </c>
      <c r="I38" s="3">
        <f t="shared" si="17"/>
        <v>1.44</v>
      </c>
      <c r="J38" s="3">
        <f>VLOOKUP(G38,$B$2:$C$211,2,TRUE)</f>
        <v>1780</v>
      </c>
      <c r="K38" s="3">
        <f>VLOOKUP(H38,$B$2:$C$211,2,TRUE)</f>
        <v>266</v>
      </c>
      <c r="L38" s="3">
        <f t="shared" si="18"/>
        <v>9.000000000000001E-07</v>
      </c>
      <c r="M38" s="3">
        <f t="shared" si="19"/>
        <v>95.583500000225</v>
      </c>
      <c r="N38" s="3">
        <f>VLOOKUP(I38,$B$2:$C$211,2,TRUE)</f>
        <v>1780</v>
      </c>
      <c r="O38" s="3">
        <f t="shared" si="20"/>
        <v>1.8000000000000001E-06</v>
      </c>
      <c r="P38" s="4">
        <f t="shared" si="21"/>
        <v>133.05500000045</v>
      </c>
      <c r="Q38" s="3">
        <f t="shared" si="22"/>
        <v>7.2E-05</v>
      </c>
      <c r="R38" s="18">
        <v>279</v>
      </c>
      <c r="S38" s="18">
        <f>VLOOKUP($W38,E$2:R$211,12,TRUE)+VLOOKUP($W38,E$2:R$211,14,TRUE)</f>
        <v>1970</v>
      </c>
      <c r="T38" s="18">
        <f>VLOOKUP(R38,M$2:Q$211,5,TRUE)</f>
        <v>8.200000000000001E-05</v>
      </c>
      <c r="U38" s="18">
        <f>VLOOKUP($R38,F$2:Q$211,12,TRUE)</f>
        <v>0.0003540000000000002</v>
      </c>
      <c r="V38" s="18">
        <f>VLOOKUP(R38,P$2:Q$211,2,TRUE)</f>
        <v>7.800000000000001E-05</v>
      </c>
      <c r="W38" s="18">
        <f t="shared" si="23"/>
        <v>0.0004360000000000002</v>
      </c>
    </row>
    <row r="39" spans="1:23" s="18" customFormat="1" ht="12" customHeight="1">
      <c r="A39" s="18">
        <v>37</v>
      </c>
      <c r="B39" s="16">
        <f t="shared" si="11"/>
        <v>0.37</v>
      </c>
      <c r="C39" s="17">
        <f t="shared" si="24"/>
        <v>129.49999999999997</v>
      </c>
      <c r="D39" s="17">
        <f t="shared" si="24"/>
        <v>129.49999999999997</v>
      </c>
      <c r="E39" s="3">
        <f t="shared" si="13"/>
        <v>7.400000000000001E-05</v>
      </c>
      <c r="F39" s="3">
        <f t="shared" si="14"/>
        <v>3.2374999999999994</v>
      </c>
      <c r="G39" s="3">
        <f t="shared" si="15"/>
        <v>1.4800000000000002</v>
      </c>
      <c r="H39" s="3">
        <f t="shared" si="16"/>
        <v>0.7400000000000001</v>
      </c>
      <c r="I39" s="3">
        <f t="shared" si="17"/>
        <v>1.4800000000000002</v>
      </c>
      <c r="J39" s="3">
        <f>VLOOKUP(G39,$B$2:$C$211,2,TRUE)</f>
        <v>2150</v>
      </c>
      <c r="K39" s="3">
        <f>VLOOKUP(H39,$B$2:$C$211,2,TRUE)</f>
        <v>276</v>
      </c>
      <c r="L39" s="3">
        <f t="shared" si="18"/>
        <v>9.250000000000001E-07</v>
      </c>
      <c r="M39" s="3">
        <f t="shared" si="19"/>
        <v>114.33100000023126</v>
      </c>
      <c r="N39" s="3">
        <f>VLOOKUP(I39,$B$2:$C$211,2,TRUE)</f>
        <v>2150</v>
      </c>
      <c r="O39" s="3">
        <f t="shared" si="20"/>
        <v>1.8500000000000003E-06</v>
      </c>
      <c r="P39" s="4">
        <f t="shared" si="21"/>
        <v>160.7125000004625</v>
      </c>
      <c r="Q39" s="3">
        <f t="shared" si="22"/>
        <v>7.400000000000001E-05</v>
      </c>
      <c r="R39" s="18">
        <v>280</v>
      </c>
      <c r="S39" s="18">
        <f>VLOOKUP($W39,E$2:R$211,12,TRUE)+VLOOKUP($W39,E$2:R$211,14,TRUE)</f>
        <v>1970</v>
      </c>
      <c r="T39" s="18">
        <f>VLOOKUP(R39,M$2:Q$211,5,TRUE)</f>
        <v>8.200000000000001E-05</v>
      </c>
      <c r="U39" s="18">
        <f>VLOOKUP($R39,F$2:Q$211,12,TRUE)</f>
        <v>0.0003540000000000002</v>
      </c>
      <c r="V39" s="18">
        <f>VLOOKUP(R39,P$2:Q$211,2,TRUE)</f>
        <v>7.800000000000001E-05</v>
      </c>
      <c r="W39" s="18">
        <f t="shared" si="23"/>
        <v>0.0004360000000000002</v>
      </c>
    </row>
    <row r="40" spans="1:23" s="18" customFormat="1" ht="12" customHeight="1">
      <c r="A40" s="18">
        <v>38</v>
      </c>
      <c r="B40" s="16">
        <f t="shared" si="11"/>
        <v>0.38</v>
      </c>
      <c r="C40" s="17">
        <f t="shared" si="24"/>
        <v>133</v>
      </c>
      <c r="D40" s="17">
        <f t="shared" si="24"/>
        <v>133</v>
      </c>
      <c r="E40" s="3">
        <f t="shared" si="13"/>
        <v>7.6E-05</v>
      </c>
      <c r="F40" s="3">
        <f t="shared" si="14"/>
        <v>3.325</v>
      </c>
      <c r="G40" s="3">
        <f t="shared" si="15"/>
        <v>1.52</v>
      </c>
      <c r="H40" s="3">
        <f t="shared" si="16"/>
        <v>0.76</v>
      </c>
      <c r="I40" s="3">
        <f t="shared" si="17"/>
        <v>1.52</v>
      </c>
      <c r="J40" s="3">
        <f>VLOOKUP(G40,$B$2:$C$211,2,TRUE)</f>
        <v>2640</v>
      </c>
      <c r="K40" s="3">
        <f>VLOOKUP(H40,$B$2:$C$211,2,TRUE)</f>
        <v>287</v>
      </c>
      <c r="L40" s="3">
        <f t="shared" si="18"/>
        <v>9.5E-07</v>
      </c>
      <c r="M40" s="3">
        <f t="shared" si="19"/>
        <v>139.1032500002375</v>
      </c>
      <c r="N40" s="3">
        <f>VLOOKUP(I40,$B$2:$C$211,2,TRUE)</f>
        <v>2640</v>
      </c>
      <c r="O40" s="3">
        <f t="shared" si="20"/>
        <v>1.9E-06</v>
      </c>
      <c r="P40" s="4">
        <f t="shared" si="21"/>
        <v>197.34000000047502</v>
      </c>
      <c r="Q40" s="3">
        <f t="shared" si="22"/>
        <v>7.6E-05</v>
      </c>
      <c r="R40" s="18">
        <v>281</v>
      </c>
      <c r="S40" s="18">
        <f>VLOOKUP($W40,E$2:R$211,12,TRUE)+VLOOKUP($W40,E$2:R$211,14,TRUE)</f>
        <v>1970</v>
      </c>
      <c r="T40" s="18">
        <f>VLOOKUP(R40,M$2:Q$211,5,TRUE)</f>
        <v>8.200000000000001E-05</v>
      </c>
      <c r="U40" s="18">
        <f>VLOOKUP($R40,F$2:Q$211,12,TRUE)</f>
        <v>0.0003540000000000002</v>
      </c>
      <c r="V40" s="18">
        <f>VLOOKUP(R40,P$2:Q$211,2,TRUE)</f>
        <v>7.800000000000001E-05</v>
      </c>
      <c r="W40" s="18">
        <f t="shared" si="23"/>
        <v>0.0004360000000000002</v>
      </c>
    </row>
    <row r="41" spans="1:23" s="18" customFormat="1" ht="12" customHeight="1">
      <c r="A41" s="18">
        <v>39</v>
      </c>
      <c r="B41" s="16">
        <f t="shared" si="11"/>
        <v>0.39</v>
      </c>
      <c r="C41" s="17">
        <f t="shared" si="24"/>
        <v>136.5</v>
      </c>
      <c r="D41" s="17">
        <f t="shared" si="24"/>
        <v>136.5</v>
      </c>
      <c r="E41" s="3">
        <f t="shared" si="13"/>
        <v>7.800000000000001E-05</v>
      </c>
      <c r="F41" s="3">
        <f t="shared" si="14"/>
        <v>3.4125</v>
      </c>
      <c r="G41" s="3">
        <f t="shared" si="15"/>
        <v>1.5600000000000003</v>
      </c>
      <c r="H41" s="3">
        <f t="shared" si="16"/>
        <v>0.7800000000000001</v>
      </c>
      <c r="I41" s="3">
        <f t="shared" si="17"/>
        <v>1.5600000000000003</v>
      </c>
      <c r="J41" s="3">
        <f>VLOOKUP(G41,$B$2:$C$211,2,TRUE)</f>
        <v>3280</v>
      </c>
      <c r="K41" s="3">
        <f>VLOOKUP(H41,$B$2:$C$211,2,TRUE)</f>
        <v>299</v>
      </c>
      <c r="L41" s="3">
        <f t="shared" si="18"/>
        <v>9.750000000000002E-07</v>
      </c>
      <c r="M41" s="3">
        <f t="shared" si="19"/>
        <v>171.40025000024374</v>
      </c>
      <c r="N41" s="3">
        <f>VLOOKUP(I41,$B$2:$C$211,2,TRUE)</f>
        <v>3280</v>
      </c>
      <c r="O41" s="3">
        <f t="shared" si="20"/>
        <v>1.9500000000000004E-06</v>
      </c>
      <c r="P41" s="4">
        <f t="shared" si="21"/>
        <v>245.18000000048747</v>
      </c>
      <c r="Q41" s="3">
        <f t="shared" si="22"/>
        <v>7.800000000000001E-05</v>
      </c>
      <c r="R41" s="18">
        <v>282</v>
      </c>
      <c r="S41" s="18">
        <f>VLOOKUP($W41,E$2:R$211,12,TRUE)+VLOOKUP($W41,E$2:R$211,14,TRUE)</f>
        <v>1970</v>
      </c>
      <c r="T41" s="18">
        <f>VLOOKUP(R41,M$2:Q$211,5,TRUE)</f>
        <v>8.200000000000001E-05</v>
      </c>
      <c r="U41" s="18">
        <f>VLOOKUP($R41,F$2:Q$211,12,TRUE)</f>
        <v>0.0003540000000000002</v>
      </c>
      <c r="V41" s="18">
        <f>VLOOKUP(R41,P$2:Q$211,2,TRUE)</f>
        <v>7.800000000000001E-05</v>
      </c>
      <c r="W41" s="18">
        <f t="shared" si="23"/>
        <v>0.0004360000000000002</v>
      </c>
    </row>
    <row r="42" spans="2:23" ht="12.75">
      <c r="B42" s="2">
        <v>0.4</v>
      </c>
      <c r="C42" s="3">
        <v>140</v>
      </c>
      <c r="D42" s="3">
        <v>140</v>
      </c>
      <c r="E42" s="3">
        <f>B42*20*10^-5</f>
        <v>8E-05</v>
      </c>
      <c r="F42" s="3">
        <f>D42*0.025</f>
        <v>3.5</v>
      </c>
      <c r="G42" s="3">
        <f aca="true" t="shared" si="25" ref="G42:G54">E42/(5*10^-5)</f>
        <v>1.6</v>
      </c>
      <c r="H42" s="3">
        <f aca="true" t="shared" si="26" ref="H42:H73">E42/(10*10^-5)</f>
        <v>0.8</v>
      </c>
      <c r="I42" s="3">
        <f>E42/(5*10^-5)</f>
        <v>1.6</v>
      </c>
      <c r="J42" s="3">
        <f>VLOOKUP(G42,$B$2:$C$211,2,TRUE)</f>
        <v>4120</v>
      </c>
      <c r="K42" s="3">
        <f>VLOOKUP(H42,$B$2:$C$211,2,TRUE)</f>
        <v>312</v>
      </c>
      <c r="L42" s="3">
        <f t="shared" si="5"/>
        <v>1.0000000000000002E-06</v>
      </c>
      <c r="M42" s="3">
        <f t="shared" si="6"/>
        <v>213.72200000025</v>
      </c>
      <c r="N42" s="3">
        <f>VLOOKUP(I42,$B$2:$C$211,2,TRUE)</f>
        <v>4120</v>
      </c>
      <c r="O42" s="3">
        <f t="shared" si="7"/>
        <v>2.0000000000000003E-06</v>
      </c>
      <c r="P42" s="4">
        <f t="shared" si="8"/>
        <v>307.97000000049997</v>
      </c>
      <c r="Q42" s="3">
        <f t="shared" si="9"/>
        <v>8E-05</v>
      </c>
      <c r="R42" s="18">
        <v>280</v>
      </c>
      <c r="S42" s="18">
        <f>VLOOKUP($W42,E$2:R$211,12,TRUE)+VLOOKUP($W42,E$2:R$211,14,TRUE)</f>
        <v>1970</v>
      </c>
      <c r="T42" s="18">
        <f>VLOOKUP(R42,M$2:Q$211,5,TRUE)</f>
        <v>8.200000000000001E-05</v>
      </c>
      <c r="U42" s="18">
        <f>VLOOKUP($R42,F$2:Q$211,12,TRUE)</f>
        <v>0.0003540000000000002</v>
      </c>
      <c r="V42" s="18">
        <f>VLOOKUP(R42,P$2:Q$211,2,TRUE)</f>
        <v>7.800000000000001E-05</v>
      </c>
      <c r="W42" s="18">
        <f t="shared" si="10"/>
        <v>0.0004360000000000002</v>
      </c>
    </row>
    <row r="43" spans="2:23" ht="12.75">
      <c r="B43" s="5">
        <f>B42+0.01</f>
        <v>0.41000000000000003</v>
      </c>
      <c r="C43" s="6">
        <v>143</v>
      </c>
      <c r="D43" s="6">
        <v>143</v>
      </c>
      <c r="E43" s="6">
        <f aca="true" t="shared" si="27" ref="E43:E106">B43*20*10^-5</f>
        <v>8.200000000000001E-05</v>
      </c>
      <c r="F43" s="6">
        <f aca="true" t="shared" si="28" ref="F43:F106">D43*0.025</f>
        <v>3.575</v>
      </c>
      <c r="G43" s="6">
        <f t="shared" si="25"/>
        <v>1.6400000000000001</v>
      </c>
      <c r="H43" s="6">
        <f t="shared" si="26"/>
        <v>0.8200000000000001</v>
      </c>
      <c r="I43" s="6">
        <f aca="true" t="shared" si="29" ref="I43:I54">E43/(5*10^-5)</f>
        <v>1.6400000000000001</v>
      </c>
      <c r="J43" s="3">
        <f>VLOOKUP(G43,$B$2:$C$211,2,TRUE)</f>
        <v>5220</v>
      </c>
      <c r="K43" s="3">
        <f>VLOOKUP(H43,$B$2:$C$211,2,TRUE)</f>
        <v>324</v>
      </c>
      <c r="L43" s="3">
        <f t="shared" si="5"/>
        <v>1.0250000000000001E-06</v>
      </c>
      <c r="M43" s="3">
        <f t="shared" si="6"/>
        <v>269.01900000025626</v>
      </c>
      <c r="N43" s="3">
        <f>VLOOKUP(I43,$B$2:$C$211,2,TRUE)</f>
        <v>5220</v>
      </c>
      <c r="O43" s="3">
        <f t="shared" si="7"/>
        <v>2.0500000000000003E-06</v>
      </c>
      <c r="P43" s="4">
        <f t="shared" si="8"/>
        <v>390.1950000005125</v>
      </c>
      <c r="Q43" s="3">
        <f t="shared" si="9"/>
        <v>8.200000000000001E-05</v>
      </c>
      <c r="R43" s="18">
        <v>290</v>
      </c>
      <c r="S43" s="18">
        <f>VLOOKUP($W43,E$2:R$211,12,TRUE)+VLOOKUP($W43,E$2:R$211,14,TRUE)</f>
        <v>1970</v>
      </c>
      <c r="T43" s="18">
        <f>VLOOKUP(R43,M$2:Q$211,5,TRUE)</f>
        <v>8.200000000000001E-05</v>
      </c>
      <c r="U43" s="18">
        <f>VLOOKUP($R43,F$2:Q$211,12,TRUE)</f>
        <v>0.00035600000000000025</v>
      </c>
      <c r="V43" s="18">
        <f>VLOOKUP(R43,P$2:Q$211,2,TRUE)</f>
        <v>7.800000000000001E-05</v>
      </c>
      <c r="W43" s="18">
        <f t="shared" si="10"/>
        <v>0.00043800000000000024</v>
      </c>
    </row>
    <row r="44" spans="2:23" ht="12.75">
      <c r="B44" s="5">
        <f aca="true" t="shared" si="30" ref="B44:B107">B43+0.01</f>
        <v>0.42000000000000004</v>
      </c>
      <c r="C44" s="6">
        <v>146</v>
      </c>
      <c r="D44" s="6">
        <v>146</v>
      </c>
      <c r="E44" s="6">
        <f t="shared" si="27"/>
        <v>8.400000000000001E-05</v>
      </c>
      <c r="F44" s="6">
        <f t="shared" si="28"/>
        <v>3.6500000000000004</v>
      </c>
      <c r="G44" s="6">
        <f t="shared" si="25"/>
        <v>1.6800000000000002</v>
      </c>
      <c r="H44" s="6">
        <f t="shared" si="26"/>
        <v>0.8400000000000001</v>
      </c>
      <c r="I44" s="6">
        <f t="shared" si="29"/>
        <v>1.6800000000000002</v>
      </c>
      <c r="J44" s="3">
        <f>VLOOKUP(G44,$B$2:$C$211,2,TRUE)</f>
        <v>6600</v>
      </c>
      <c r="K44" s="3">
        <f>VLOOKUP(H44,$B$2:$C$211,2,TRUE)</f>
        <v>337</v>
      </c>
      <c r="L44" s="3">
        <f t="shared" si="5"/>
        <v>1.0500000000000001E-06</v>
      </c>
      <c r="M44" s="3">
        <f t="shared" si="6"/>
        <v>338.3407500002625</v>
      </c>
      <c r="N44" s="3">
        <f>VLOOKUP(I44,$B$2:$C$211,2,TRUE)</f>
        <v>6600</v>
      </c>
      <c r="O44" s="3">
        <f t="shared" si="7"/>
        <v>2.1000000000000002E-06</v>
      </c>
      <c r="P44" s="4">
        <f t="shared" si="8"/>
        <v>493.350000000525</v>
      </c>
      <c r="Q44" s="3">
        <f t="shared" si="9"/>
        <v>8.400000000000001E-05</v>
      </c>
      <c r="R44" s="18">
        <v>300</v>
      </c>
      <c r="S44" s="18">
        <f>VLOOKUP($W44,E$2:R$211,12,TRUE)+VLOOKUP($W44,E$2:R$211,14,TRUE)</f>
        <v>1970</v>
      </c>
      <c r="T44" s="18">
        <f>VLOOKUP(R44,M$2:Q$211,5,TRUE)</f>
        <v>8.200000000000001E-05</v>
      </c>
      <c r="U44" s="18">
        <f>VLOOKUP($R44,F$2:Q$211,12,TRUE)</f>
        <v>0.00035600000000000025</v>
      </c>
      <c r="V44" s="18">
        <f>VLOOKUP(R44,P$2:Q$211,2,TRUE)</f>
        <v>7.800000000000001E-05</v>
      </c>
      <c r="W44" s="18">
        <f t="shared" si="10"/>
        <v>0.00043800000000000024</v>
      </c>
    </row>
    <row r="45" spans="2:23" ht="12.75">
      <c r="B45" s="5">
        <f t="shared" si="30"/>
        <v>0.43000000000000005</v>
      </c>
      <c r="C45" s="6">
        <v>149</v>
      </c>
      <c r="D45" s="6">
        <v>149</v>
      </c>
      <c r="E45" s="6">
        <f t="shared" si="27"/>
        <v>8.600000000000002E-05</v>
      </c>
      <c r="F45" s="6">
        <f t="shared" si="28"/>
        <v>3.725</v>
      </c>
      <c r="G45" s="6">
        <f t="shared" si="25"/>
        <v>1.7200000000000002</v>
      </c>
      <c r="H45" s="6">
        <f t="shared" si="26"/>
        <v>0.8600000000000001</v>
      </c>
      <c r="I45" s="6">
        <f t="shared" si="29"/>
        <v>1.7200000000000002</v>
      </c>
      <c r="J45" s="3">
        <f>VLOOKUP(G45,$B$2:$C$211,2,TRUE)</f>
        <v>8200</v>
      </c>
      <c r="K45" s="3">
        <f>VLOOKUP(H45,$B$2:$C$211,2,TRUE)</f>
        <v>352</v>
      </c>
      <c r="L45" s="3">
        <f t="shared" si="5"/>
        <v>1.0750000000000003E-06</v>
      </c>
      <c r="M45" s="3">
        <f t="shared" si="6"/>
        <v>418.71200000026874</v>
      </c>
      <c r="N45" s="3">
        <f>VLOOKUP(I45,$B$2:$C$211,2,TRUE)</f>
        <v>8200</v>
      </c>
      <c r="O45" s="3">
        <f t="shared" si="7"/>
        <v>2.1500000000000006E-06</v>
      </c>
      <c r="P45" s="4">
        <f t="shared" si="8"/>
        <v>612.9500000005374</v>
      </c>
      <c r="Q45" s="3">
        <f t="shared" si="9"/>
        <v>8.600000000000002E-05</v>
      </c>
      <c r="R45" s="18">
        <v>310</v>
      </c>
      <c r="S45" s="18">
        <f>VLOOKUP($W45,E$2:R$211,12,TRUE)+VLOOKUP($W45,E$2:R$211,14,TRUE)</f>
        <v>1970</v>
      </c>
      <c r="T45" s="18">
        <f>VLOOKUP(R45,M$2:Q$211,5,TRUE)</f>
        <v>8.200000000000001E-05</v>
      </c>
      <c r="U45" s="18">
        <f>VLOOKUP($R45,F$2:Q$211,12,TRUE)</f>
        <v>0.0003580000000000003</v>
      </c>
      <c r="V45" s="18">
        <f>VLOOKUP(R45,P$2:Q$211,2,TRUE)</f>
        <v>8E-05</v>
      </c>
      <c r="W45" s="18">
        <f t="shared" si="10"/>
        <v>0.0004400000000000003</v>
      </c>
    </row>
    <row r="46" spans="2:23" ht="12.75">
      <c r="B46" s="5">
        <f t="shared" si="30"/>
        <v>0.44000000000000006</v>
      </c>
      <c r="C46" s="6">
        <v>152</v>
      </c>
      <c r="D46" s="6">
        <v>152</v>
      </c>
      <c r="E46" s="6">
        <f t="shared" si="27"/>
        <v>8.800000000000001E-05</v>
      </c>
      <c r="F46" s="6">
        <f t="shared" si="28"/>
        <v>3.8000000000000003</v>
      </c>
      <c r="G46" s="6">
        <f t="shared" si="25"/>
        <v>1.7600000000000002</v>
      </c>
      <c r="H46" s="6">
        <f t="shared" si="26"/>
        <v>0.8800000000000001</v>
      </c>
      <c r="I46" s="6">
        <f t="shared" si="29"/>
        <v>1.7600000000000002</v>
      </c>
      <c r="J46" s="3">
        <f>VLOOKUP(G46,$B$2:$C$211,2,TRUE)</f>
        <v>10100</v>
      </c>
      <c r="K46" s="3">
        <f>VLOOKUP(H46,$B$2:$C$211,2,TRUE)</f>
        <v>369</v>
      </c>
      <c r="L46" s="3">
        <f t="shared" si="5"/>
        <v>1.1E-06</v>
      </c>
      <c r="M46" s="3">
        <f t="shared" si="6"/>
        <v>514.132750000275</v>
      </c>
      <c r="N46" s="3">
        <f>VLOOKUP(I46,$B$2:$C$211,2,TRUE)</f>
        <v>10100</v>
      </c>
      <c r="O46" s="3">
        <f t="shared" si="7"/>
        <v>2.2E-06</v>
      </c>
      <c r="P46" s="4">
        <f t="shared" si="8"/>
        <v>754.97500000055</v>
      </c>
      <c r="Q46" s="3">
        <f t="shared" si="9"/>
        <v>8.800000000000001E-05</v>
      </c>
      <c r="R46" s="18">
        <v>320</v>
      </c>
      <c r="S46" s="18">
        <f>VLOOKUP($W46,E$2:R$211,12,TRUE)+VLOOKUP($W46,E$2:R$211,14,TRUE)</f>
        <v>1970</v>
      </c>
      <c r="T46" s="18">
        <f>VLOOKUP(R46,M$2:Q$211,5,TRUE)</f>
        <v>8.200000000000001E-05</v>
      </c>
      <c r="U46" s="18">
        <f>VLOOKUP($R46,F$2:Q$211,12,TRUE)</f>
        <v>0.00036000000000000024</v>
      </c>
      <c r="V46" s="18">
        <f>VLOOKUP(R46,P$2:Q$211,2,TRUE)</f>
        <v>8E-05</v>
      </c>
      <c r="W46" s="18">
        <f t="shared" si="10"/>
        <v>0.0004420000000000002</v>
      </c>
    </row>
    <row r="47" spans="2:23" ht="12.75">
      <c r="B47" s="8">
        <f t="shared" si="30"/>
        <v>0.45000000000000007</v>
      </c>
      <c r="C47" s="9">
        <v>155</v>
      </c>
      <c r="D47" s="9">
        <v>155</v>
      </c>
      <c r="E47" s="9">
        <f t="shared" si="27"/>
        <v>9.000000000000002E-05</v>
      </c>
      <c r="F47" s="9">
        <f t="shared" si="28"/>
        <v>3.875</v>
      </c>
      <c r="G47" s="9">
        <f t="shared" si="25"/>
        <v>1.8000000000000003</v>
      </c>
      <c r="H47" s="9">
        <f t="shared" si="26"/>
        <v>0.9000000000000001</v>
      </c>
      <c r="I47" s="9">
        <f t="shared" si="29"/>
        <v>1.8000000000000003</v>
      </c>
      <c r="J47" s="3">
        <f>VLOOKUP(G47,$B$2:$C$211,2,TRUE)</f>
        <v>12200</v>
      </c>
      <c r="K47" s="3">
        <f>VLOOKUP(H47,$B$2:$C$211,2,TRUE)</f>
        <v>387</v>
      </c>
      <c r="L47" s="3">
        <f t="shared" si="5"/>
        <v>1.1250000000000002E-06</v>
      </c>
      <c r="M47" s="3">
        <f t="shared" si="6"/>
        <v>619.5782500002813</v>
      </c>
      <c r="N47" s="3">
        <f>VLOOKUP(I47,$B$2:$C$211,2,TRUE)</f>
        <v>12200</v>
      </c>
      <c r="O47" s="3">
        <f t="shared" si="7"/>
        <v>2.2500000000000005E-06</v>
      </c>
      <c r="P47" s="4">
        <f t="shared" si="8"/>
        <v>911.9500000005625</v>
      </c>
      <c r="Q47" s="3">
        <f t="shared" si="9"/>
        <v>9.000000000000002E-05</v>
      </c>
      <c r="R47" s="18">
        <v>330</v>
      </c>
      <c r="S47" s="18">
        <f>VLOOKUP($W47,E$2:R$211,12,TRUE)+VLOOKUP($W47,E$2:R$211,14,TRUE)</f>
        <v>1970</v>
      </c>
      <c r="T47" s="18">
        <f>VLOOKUP(R47,M$2:Q$211,5,TRUE)</f>
        <v>8.200000000000001E-05</v>
      </c>
      <c r="U47" s="18">
        <f>VLOOKUP($R47,F$2:Q$211,12,TRUE)</f>
        <v>0.00036000000000000024</v>
      </c>
      <c r="V47" s="18">
        <f>VLOOKUP(R47,P$2:Q$211,2,TRUE)</f>
        <v>8E-05</v>
      </c>
      <c r="W47" s="18">
        <f t="shared" si="10"/>
        <v>0.0004420000000000002</v>
      </c>
    </row>
    <row r="48" spans="2:23" ht="12.75">
      <c r="B48" s="5">
        <f t="shared" si="30"/>
        <v>0.4600000000000001</v>
      </c>
      <c r="C48" s="6">
        <v>158</v>
      </c>
      <c r="D48" s="6">
        <v>158</v>
      </c>
      <c r="E48" s="6">
        <f t="shared" si="27"/>
        <v>9.200000000000001E-05</v>
      </c>
      <c r="F48" s="6">
        <f t="shared" si="28"/>
        <v>3.95</v>
      </c>
      <c r="G48" s="6">
        <f t="shared" si="25"/>
        <v>1.84</v>
      </c>
      <c r="H48" s="6">
        <f t="shared" si="26"/>
        <v>0.92</v>
      </c>
      <c r="I48" s="6">
        <f t="shared" si="29"/>
        <v>1.84</v>
      </c>
      <c r="J48" s="3">
        <f>VLOOKUP(G48,$B$2:$C$211,2,TRUE)</f>
        <v>14600</v>
      </c>
      <c r="K48" s="3">
        <f>VLOOKUP(H48,$B$2:$C$211,2,TRUE)</f>
        <v>407</v>
      </c>
      <c r="L48" s="3">
        <f t="shared" si="5"/>
        <v>1.1500000000000002E-06</v>
      </c>
      <c r="M48" s="3">
        <f t="shared" si="6"/>
        <v>740.0732500002875</v>
      </c>
      <c r="N48" s="3">
        <f>VLOOKUP(I48,$B$2:$C$211,2,TRUE)</f>
        <v>14600</v>
      </c>
      <c r="O48" s="3">
        <f t="shared" si="7"/>
        <v>2.3000000000000004E-06</v>
      </c>
      <c r="P48" s="4">
        <f t="shared" si="8"/>
        <v>1091.350000000575</v>
      </c>
      <c r="Q48" s="3">
        <f t="shared" si="9"/>
        <v>9.200000000000001E-05</v>
      </c>
      <c r="R48" s="18">
        <v>340</v>
      </c>
      <c r="S48" s="18">
        <f>VLOOKUP($W48,E$2:R$211,12,TRUE)+VLOOKUP($W48,E$2:R$211,14,TRUE)</f>
        <v>1970</v>
      </c>
      <c r="T48" s="18">
        <f>VLOOKUP(R48,M$2:Q$211,5,TRUE)</f>
        <v>8.400000000000001E-05</v>
      </c>
      <c r="U48" s="18">
        <f>VLOOKUP($R48,F$2:Q$211,12,TRUE)</f>
        <v>0.0003620000000000003</v>
      </c>
      <c r="V48" s="18">
        <f>VLOOKUP(R48,P$2:Q$211,2,TRUE)</f>
        <v>8E-05</v>
      </c>
      <c r="W48" s="18">
        <f t="shared" si="10"/>
        <v>0.0004460000000000003</v>
      </c>
    </row>
    <row r="49" spans="2:23" ht="12.75">
      <c r="B49" s="5">
        <f t="shared" si="30"/>
        <v>0.4700000000000001</v>
      </c>
      <c r="C49" s="6">
        <v>161</v>
      </c>
      <c r="D49" s="6">
        <v>161</v>
      </c>
      <c r="E49" s="6">
        <f t="shared" si="27"/>
        <v>9.400000000000004E-05</v>
      </c>
      <c r="F49" s="6">
        <f t="shared" si="28"/>
        <v>4.025</v>
      </c>
      <c r="G49" s="6">
        <f t="shared" si="25"/>
        <v>1.8800000000000006</v>
      </c>
      <c r="H49" s="6">
        <f t="shared" si="26"/>
        <v>0.9400000000000003</v>
      </c>
      <c r="I49" s="6">
        <f t="shared" si="29"/>
        <v>1.8800000000000006</v>
      </c>
      <c r="J49" s="3">
        <f>VLOOKUP(G49,$B$2:$C$211,2,TRUE)</f>
        <v>17300</v>
      </c>
      <c r="K49" s="3">
        <f>VLOOKUP(H49,$B$2:$C$211,2,TRUE)</f>
        <v>427</v>
      </c>
      <c r="L49" s="3">
        <f t="shared" si="5"/>
        <v>1.1750000000000004E-06</v>
      </c>
      <c r="M49" s="3">
        <f t="shared" si="6"/>
        <v>875.5682500002938</v>
      </c>
      <c r="N49" s="3">
        <f>VLOOKUP(I49,$B$2:$C$211,2,TRUE)</f>
        <v>17300</v>
      </c>
      <c r="O49" s="3">
        <f t="shared" si="7"/>
        <v>2.350000000000001E-06</v>
      </c>
      <c r="P49" s="4">
        <f t="shared" si="8"/>
        <v>1293.1750000005875</v>
      </c>
      <c r="Q49" s="3">
        <f t="shared" si="9"/>
        <v>9.400000000000004E-05</v>
      </c>
      <c r="R49" s="18">
        <v>350</v>
      </c>
      <c r="S49" s="18">
        <f>VLOOKUP($W49,E$2:R$211,12,TRUE)+VLOOKUP($W49,E$2:R$211,14,TRUE)</f>
        <v>1970</v>
      </c>
      <c r="T49" s="18">
        <f>VLOOKUP(R49,M$2:Q$211,5,TRUE)</f>
        <v>8.400000000000001E-05</v>
      </c>
      <c r="U49" s="18">
        <f>VLOOKUP($R49,F$2:Q$211,12,TRUE)</f>
        <v>0.00036400000000000023</v>
      </c>
      <c r="V49" s="18">
        <f>VLOOKUP(R49,P$2:Q$211,2,TRUE)</f>
        <v>8E-05</v>
      </c>
      <c r="W49" s="18">
        <f t="shared" si="10"/>
        <v>0.00044800000000000026</v>
      </c>
    </row>
    <row r="50" spans="2:23" ht="12.75">
      <c r="B50" s="5">
        <f t="shared" si="30"/>
        <v>0.4800000000000001</v>
      </c>
      <c r="C50" s="6">
        <v>164</v>
      </c>
      <c r="D50" s="6">
        <v>164</v>
      </c>
      <c r="E50" s="6">
        <f t="shared" si="27"/>
        <v>9.600000000000002E-05</v>
      </c>
      <c r="F50" s="6">
        <f t="shared" si="28"/>
        <v>4.1000000000000005</v>
      </c>
      <c r="G50" s="6">
        <f t="shared" si="25"/>
        <v>1.9200000000000002</v>
      </c>
      <c r="H50" s="6">
        <f t="shared" si="26"/>
        <v>0.9600000000000001</v>
      </c>
      <c r="I50" s="6">
        <f t="shared" si="29"/>
        <v>1.9200000000000002</v>
      </c>
      <c r="J50" s="3">
        <f>VLOOKUP(G50,$B$2:$C$211,2,TRUE)</f>
        <v>20600</v>
      </c>
      <c r="K50" s="3">
        <f>VLOOKUP(H50,$B$2:$C$211,2,TRUE)</f>
        <v>447</v>
      </c>
      <c r="L50" s="3">
        <f t="shared" si="5"/>
        <v>1.2000000000000002E-06</v>
      </c>
      <c r="M50" s="3">
        <f t="shared" si="6"/>
        <v>1041.0632500002998</v>
      </c>
      <c r="N50" s="3">
        <f>VLOOKUP(I50,$B$2:$C$211,2,TRUE)</f>
        <v>20600</v>
      </c>
      <c r="O50" s="3">
        <f t="shared" si="7"/>
        <v>2.4000000000000003E-06</v>
      </c>
      <c r="P50" s="4">
        <f t="shared" si="8"/>
        <v>1539.8500000006</v>
      </c>
      <c r="Q50" s="3">
        <f t="shared" si="9"/>
        <v>9.600000000000002E-05</v>
      </c>
      <c r="R50" s="18">
        <v>360</v>
      </c>
      <c r="S50" s="18">
        <f>VLOOKUP($W50,E$2:R$211,12,TRUE)+VLOOKUP($W50,E$2:R$211,14,TRUE)</f>
        <v>1970</v>
      </c>
      <c r="T50" s="18">
        <f>VLOOKUP(R50,M$2:Q$211,5,TRUE)</f>
        <v>8.400000000000001E-05</v>
      </c>
      <c r="U50" s="18">
        <f>VLOOKUP($R50,F$2:Q$211,12,TRUE)</f>
        <v>0.00036400000000000023</v>
      </c>
      <c r="V50" s="18">
        <f>VLOOKUP(R50,P$2:Q$211,2,TRUE)</f>
        <v>8E-05</v>
      </c>
      <c r="W50" s="18">
        <f t="shared" si="10"/>
        <v>0.00044800000000000026</v>
      </c>
    </row>
    <row r="51" spans="2:23" ht="12.75">
      <c r="B51" s="5">
        <f t="shared" si="30"/>
        <v>0.4900000000000001</v>
      </c>
      <c r="C51" s="6">
        <v>167</v>
      </c>
      <c r="D51" s="6">
        <v>167</v>
      </c>
      <c r="E51" s="6">
        <f t="shared" si="27"/>
        <v>9.800000000000004E-05</v>
      </c>
      <c r="F51" s="6">
        <f t="shared" si="28"/>
        <v>4.175</v>
      </c>
      <c r="G51" s="6">
        <f t="shared" si="25"/>
        <v>1.9600000000000006</v>
      </c>
      <c r="H51" s="6">
        <f t="shared" si="26"/>
        <v>0.9800000000000003</v>
      </c>
      <c r="I51" s="6">
        <f t="shared" si="29"/>
        <v>1.9600000000000006</v>
      </c>
      <c r="J51" s="3">
        <f>VLOOKUP(G51,$B$2:$C$211,2,TRUE)</f>
        <v>24600</v>
      </c>
      <c r="K51" s="3">
        <f>VLOOKUP(H51,$B$2:$C$211,2,TRUE)</f>
        <v>469</v>
      </c>
      <c r="L51" s="3">
        <f t="shared" si="5"/>
        <v>1.2250000000000006E-06</v>
      </c>
      <c r="M51" s="3">
        <f t="shared" si="6"/>
        <v>1241.6077500003062</v>
      </c>
      <c r="N51" s="3">
        <f>VLOOKUP(I51,$B$2:$C$211,2,TRUE)</f>
        <v>24600</v>
      </c>
      <c r="O51" s="3">
        <f t="shared" si="7"/>
        <v>2.450000000000001E-06</v>
      </c>
      <c r="P51" s="4">
        <f t="shared" si="8"/>
        <v>1838.8500000006125</v>
      </c>
      <c r="Q51" s="3">
        <f t="shared" si="9"/>
        <v>9.800000000000004E-05</v>
      </c>
      <c r="R51" s="18">
        <v>370</v>
      </c>
      <c r="S51" s="18">
        <f>VLOOKUP($W51,E$2:R$211,12,TRUE)+VLOOKUP($W51,E$2:R$211,14,TRUE)</f>
        <v>1970</v>
      </c>
      <c r="T51" s="18">
        <f>VLOOKUP(R51,M$2:Q$211,5,TRUE)</f>
        <v>8.400000000000001E-05</v>
      </c>
      <c r="U51" s="18">
        <f>VLOOKUP($R51,F$2:Q$211,12,TRUE)</f>
        <v>0.0003660000000000003</v>
      </c>
      <c r="V51" s="18">
        <f>VLOOKUP(R51,P$2:Q$211,2,TRUE)</f>
        <v>8E-05</v>
      </c>
      <c r="W51" s="18">
        <f t="shared" si="10"/>
        <v>0.0004500000000000003</v>
      </c>
    </row>
    <row r="52" spans="2:23" ht="12.75">
      <c r="B52" s="14">
        <f t="shared" si="30"/>
        <v>0.5000000000000001</v>
      </c>
      <c r="C52" s="15">
        <v>171</v>
      </c>
      <c r="D52" s="15">
        <v>171</v>
      </c>
      <c r="E52" s="15">
        <f t="shared" si="27"/>
        <v>0.00010000000000000003</v>
      </c>
      <c r="F52" s="15">
        <f t="shared" si="28"/>
        <v>4.275</v>
      </c>
      <c r="G52" s="15">
        <f t="shared" si="25"/>
        <v>2.0000000000000004</v>
      </c>
      <c r="H52" s="15">
        <f t="shared" si="26"/>
        <v>1.0000000000000002</v>
      </c>
      <c r="I52" s="15">
        <f t="shared" si="29"/>
        <v>2.0000000000000004</v>
      </c>
      <c r="J52" s="19">
        <f>VLOOKUP(G52,$B$2:$C$211,2,TRUE)</f>
        <v>29600</v>
      </c>
      <c r="K52" s="19">
        <f>VLOOKUP(H52,$B$2:$C$211,2,TRUE)</f>
        <v>491</v>
      </c>
      <c r="L52" s="19">
        <f t="shared" si="5"/>
        <v>1.2500000000000003E-06</v>
      </c>
      <c r="M52" s="19">
        <f t="shared" si="6"/>
        <v>1492.1522500003125</v>
      </c>
      <c r="N52" s="19">
        <f>VLOOKUP(I52,$B$2:$C$211,2,TRUE)</f>
        <v>29600</v>
      </c>
      <c r="O52" s="19">
        <f t="shared" si="7"/>
        <v>2.5000000000000006E-06</v>
      </c>
      <c r="P52" s="20">
        <f t="shared" si="8"/>
        <v>2212.6000000006247</v>
      </c>
      <c r="Q52" s="3">
        <f t="shared" si="9"/>
        <v>0.00010000000000000003</v>
      </c>
      <c r="R52" s="18">
        <v>380</v>
      </c>
      <c r="S52" s="18">
        <f>VLOOKUP($W52,E$2:R$211,12,TRUE)+VLOOKUP($W52,E$2:R$211,14,TRUE)</f>
        <v>1970</v>
      </c>
      <c r="T52" s="18">
        <f>VLOOKUP(R52,M$2:Q$211,5,TRUE)</f>
        <v>8.400000000000001E-05</v>
      </c>
      <c r="U52" s="18">
        <f>VLOOKUP($R52,F$2:Q$211,12,TRUE)</f>
        <v>0.00036800000000000027</v>
      </c>
      <c r="V52" s="18">
        <f>VLOOKUP(R52,P$2:Q$211,2,TRUE)</f>
        <v>8E-05</v>
      </c>
      <c r="W52" s="18">
        <f t="shared" si="10"/>
        <v>0.00045200000000000025</v>
      </c>
    </row>
    <row r="53" spans="2:23" ht="12.75">
      <c r="B53" s="2">
        <f t="shared" si="30"/>
        <v>0.5100000000000001</v>
      </c>
      <c r="C53" s="3">
        <v>175</v>
      </c>
      <c r="D53" s="3">
        <v>175</v>
      </c>
      <c r="E53" s="3">
        <f t="shared" si="27"/>
        <v>0.00010200000000000004</v>
      </c>
      <c r="F53" s="3">
        <f t="shared" si="28"/>
        <v>4.375</v>
      </c>
      <c r="G53" s="3">
        <f t="shared" si="25"/>
        <v>2.0400000000000005</v>
      </c>
      <c r="H53" s="3">
        <f t="shared" si="26"/>
        <v>1.0200000000000002</v>
      </c>
      <c r="I53" s="3">
        <f t="shared" si="29"/>
        <v>2.0400000000000005</v>
      </c>
      <c r="J53" s="3">
        <f>VLOOKUP(G53,$B$2:$C$211,2,TRUE)</f>
        <v>39000</v>
      </c>
      <c r="K53" s="3">
        <f>VLOOKUP(H53,$B$2:$C$211,2,TRUE)</f>
        <v>514</v>
      </c>
      <c r="L53" s="3">
        <f t="shared" si="5"/>
        <v>1.2750000000000005E-06</v>
      </c>
      <c r="M53" s="3">
        <f t="shared" si="6"/>
        <v>1962.7215000003189</v>
      </c>
      <c r="N53" s="3">
        <f>VLOOKUP(I53,$B$2:$C$211,2,TRUE)</f>
        <v>39000</v>
      </c>
      <c r="O53" s="3">
        <f t="shared" si="7"/>
        <v>2.550000000000001E-06</v>
      </c>
      <c r="P53" s="4">
        <f t="shared" si="8"/>
        <v>2915.2500000006376</v>
      </c>
      <c r="Q53" s="3">
        <f t="shared" si="9"/>
        <v>0.00010200000000000004</v>
      </c>
      <c r="R53" s="18">
        <v>390</v>
      </c>
      <c r="S53" s="18">
        <f>VLOOKUP($W53,E$2:R$211,12,TRUE)+VLOOKUP($W53,E$2:R$211,14,TRUE)</f>
        <v>1970</v>
      </c>
      <c r="T53" s="18">
        <f>VLOOKUP(R53,M$2:Q$211,5,TRUE)</f>
        <v>8.400000000000001E-05</v>
      </c>
      <c r="U53" s="18">
        <f>VLOOKUP($R53,F$2:Q$211,12,TRUE)</f>
        <v>0.00036800000000000027</v>
      </c>
      <c r="V53" s="18">
        <f>VLOOKUP(R53,P$2:Q$211,2,TRUE)</f>
        <v>8E-05</v>
      </c>
      <c r="W53" s="18">
        <f t="shared" si="10"/>
        <v>0.00045200000000000025</v>
      </c>
    </row>
    <row r="54" spans="2:23" ht="12.75">
      <c r="B54" s="8">
        <f t="shared" si="30"/>
        <v>0.5200000000000001</v>
      </c>
      <c r="C54" s="9">
        <v>179</v>
      </c>
      <c r="D54" s="9">
        <v>179</v>
      </c>
      <c r="E54" s="9">
        <f t="shared" si="27"/>
        <v>0.00010400000000000003</v>
      </c>
      <c r="F54" s="9">
        <f t="shared" si="28"/>
        <v>4.4750000000000005</v>
      </c>
      <c r="G54" s="9">
        <f t="shared" si="25"/>
        <v>2.0800000000000005</v>
      </c>
      <c r="H54" s="9">
        <f t="shared" si="26"/>
        <v>1.0400000000000003</v>
      </c>
      <c r="I54" s="9">
        <f t="shared" si="29"/>
        <v>2.0800000000000005</v>
      </c>
      <c r="J54" s="3">
        <f>VLOOKUP(G54,$B$2:$C$211,2,TRUE)</f>
        <v>54500</v>
      </c>
      <c r="K54" s="3">
        <f>VLOOKUP(H54,$B$2:$C$211,2,TRUE)</f>
        <v>541</v>
      </c>
      <c r="L54" s="3">
        <f t="shared" si="5"/>
        <v>1.3000000000000005E-06</v>
      </c>
      <c r="M54" s="3">
        <f t="shared" si="6"/>
        <v>2738.389750000325</v>
      </c>
      <c r="N54" s="3">
        <f>VLOOKUP(I54,$B$2:$C$211,2,TRUE)</f>
        <v>54500</v>
      </c>
      <c r="O54" s="3">
        <f t="shared" si="7"/>
        <v>2.600000000000001E-06</v>
      </c>
      <c r="P54" s="4">
        <f t="shared" si="8"/>
        <v>4073.87500000065</v>
      </c>
      <c r="Q54" s="3">
        <f t="shared" si="9"/>
        <v>0.00010400000000000003</v>
      </c>
      <c r="R54" s="18">
        <v>400</v>
      </c>
      <c r="S54" s="18">
        <f>VLOOKUP($W54,E$2:R$211,12,TRUE)+VLOOKUP($W54,E$2:R$211,14,TRUE)</f>
        <v>1970</v>
      </c>
      <c r="T54" s="18">
        <f>VLOOKUP(R54,M$2:Q$211,5,TRUE)</f>
        <v>8.400000000000001E-05</v>
      </c>
      <c r="U54" s="18">
        <f>VLOOKUP($R54,F$2:Q$211,12,TRUE)</f>
        <v>0.00037000000000000027</v>
      </c>
      <c r="V54" s="18">
        <f>VLOOKUP(R54,P$2:Q$211,2,TRUE)</f>
        <v>8.200000000000001E-05</v>
      </c>
      <c r="W54" s="18">
        <f t="shared" si="10"/>
        <v>0.0004540000000000003</v>
      </c>
    </row>
    <row r="55" spans="2:23" ht="12.75">
      <c r="B55" s="2">
        <f t="shared" si="30"/>
        <v>0.5300000000000001</v>
      </c>
      <c r="C55" s="3">
        <v>183</v>
      </c>
      <c r="D55" s="3">
        <v>183</v>
      </c>
      <c r="E55" s="3">
        <f t="shared" si="27"/>
        <v>0.00010600000000000004</v>
      </c>
      <c r="F55" s="3">
        <f t="shared" si="28"/>
        <v>4.575</v>
      </c>
      <c r="G55" s="3"/>
      <c r="H55" s="3">
        <f t="shared" si="26"/>
        <v>1.0600000000000003</v>
      </c>
      <c r="I55" s="3"/>
      <c r="J55" s="3"/>
      <c r="K55" s="3"/>
      <c r="L55" s="13"/>
      <c r="M55" s="3"/>
      <c r="N55" s="3"/>
      <c r="O55" s="3"/>
      <c r="P55" s="4"/>
      <c r="Q55" s="3">
        <f t="shared" si="9"/>
        <v>0.00010600000000000004</v>
      </c>
      <c r="R55" s="18">
        <v>410</v>
      </c>
      <c r="S55" s="18">
        <f>VLOOKUP($W55,E$2:R$211,12,TRUE)+VLOOKUP($W55,E$2:R$211,14,TRUE)</f>
        <v>1970</v>
      </c>
      <c r="T55" s="18">
        <f>VLOOKUP(R55,M$2:Q$211,5,TRUE)</f>
        <v>8.400000000000001E-05</v>
      </c>
      <c r="U55" s="18">
        <f>VLOOKUP($R55,F$2:Q$211,12,TRUE)</f>
        <v>0.00037000000000000027</v>
      </c>
      <c r="V55" s="18">
        <f>VLOOKUP(R55,P$2:Q$211,2,TRUE)</f>
        <v>8.200000000000001E-05</v>
      </c>
      <c r="W55" s="18">
        <f t="shared" si="10"/>
        <v>0.0004540000000000003</v>
      </c>
    </row>
    <row r="56" spans="2:23" ht="12.75">
      <c r="B56" s="5">
        <f t="shared" si="30"/>
        <v>0.5400000000000001</v>
      </c>
      <c r="C56" s="6">
        <v>187</v>
      </c>
      <c r="D56" s="6">
        <v>187</v>
      </c>
      <c r="E56" s="6">
        <f t="shared" si="27"/>
        <v>0.00010800000000000004</v>
      </c>
      <c r="F56" s="6">
        <f t="shared" si="28"/>
        <v>4.675</v>
      </c>
      <c r="G56" s="6"/>
      <c r="H56" s="6">
        <f t="shared" si="26"/>
        <v>1.0800000000000003</v>
      </c>
      <c r="I56" s="6"/>
      <c r="J56" s="6"/>
      <c r="K56" s="6"/>
      <c r="L56" s="6"/>
      <c r="M56" s="6"/>
      <c r="N56" s="6"/>
      <c r="O56" s="6"/>
      <c r="P56" s="7"/>
      <c r="Q56" s="3">
        <f t="shared" si="9"/>
        <v>0.00010800000000000004</v>
      </c>
      <c r="R56" s="18">
        <v>420</v>
      </c>
      <c r="S56" s="18">
        <f>VLOOKUP($W56,E$2:R$211,12,TRUE)+VLOOKUP($W56,E$2:R$211,14,TRUE)</f>
        <v>1970</v>
      </c>
      <c r="T56" s="18">
        <f>VLOOKUP(R56,M$2:Q$211,5,TRUE)</f>
        <v>8.600000000000002E-05</v>
      </c>
      <c r="U56" s="18">
        <f>VLOOKUP($R56,F$2:Q$211,12,TRUE)</f>
        <v>0.00037200000000000026</v>
      </c>
      <c r="V56" s="18">
        <f>VLOOKUP(R56,P$2:Q$211,2,TRUE)</f>
        <v>8.200000000000001E-05</v>
      </c>
      <c r="W56" s="18">
        <f t="shared" si="10"/>
        <v>0.0004580000000000003</v>
      </c>
    </row>
    <row r="57" spans="2:23" ht="12.75">
      <c r="B57" s="5">
        <f t="shared" si="30"/>
        <v>0.5500000000000002</v>
      </c>
      <c r="C57" s="6">
        <v>191</v>
      </c>
      <c r="D57" s="6">
        <v>191</v>
      </c>
      <c r="E57" s="6">
        <f t="shared" si="27"/>
        <v>0.00011000000000000004</v>
      </c>
      <c r="F57" s="6">
        <f t="shared" si="28"/>
        <v>4.775</v>
      </c>
      <c r="G57" s="6"/>
      <c r="H57" s="6">
        <f t="shared" si="26"/>
        <v>1.1000000000000003</v>
      </c>
      <c r="I57" s="6"/>
      <c r="J57" s="6"/>
      <c r="K57" s="6"/>
      <c r="L57" s="6"/>
      <c r="M57" s="6"/>
      <c r="N57" s="6"/>
      <c r="O57" s="6"/>
      <c r="P57" s="7"/>
      <c r="Q57" s="3">
        <f t="shared" si="9"/>
        <v>0.00011000000000000004</v>
      </c>
      <c r="R57" s="18">
        <v>430</v>
      </c>
      <c r="S57" s="18">
        <f>VLOOKUP($W57,E$2:R$211,12,TRUE)+VLOOKUP($W57,E$2:R$211,14,TRUE)</f>
        <v>1970</v>
      </c>
      <c r="T57" s="18">
        <f>VLOOKUP(R57,M$2:Q$211,5,TRUE)</f>
        <v>8.600000000000002E-05</v>
      </c>
      <c r="U57" s="18">
        <f>VLOOKUP($R57,F$2:Q$211,12,TRUE)</f>
        <v>0.00037200000000000026</v>
      </c>
      <c r="V57" s="18">
        <f>VLOOKUP(R57,P$2:Q$211,2,TRUE)</f>
        <v>8.200000000000001E-05</v>
      </c>
      <c r="W57" s="18">
        <f t="shared" si="10"/>
        <v>0.0004580000000000003</v>
      </c>
    </row>
    <row r="58" spans="2:23" ht="12.75">
      <c r="B58" s="5">
        <f t="shared" si="30"/>
        <v>0.5600000000000002</v>
      </c>
      <c r="C58" s="6">
        <v>195</v>
      </c>
      <c r="D58" s="6">
        <v>195</v>
      </c>
      <c r="E58" s="6">
        <f t="shared" si="27"/>
        <v>0.00011200000000000004</v>
      </c>
      <c r="F58" s="6">
        <f t="shared" si="28"/>
        <v>4.875</v>
      </c>
      <c r="G58" s="6"/>
      <c r="H58" s="6">
        <f t="shared" si="26"/>
        <v>1.1200000000000003</v>
      </c>
      <c r="I58" s="6"/>
      <c r="J58" s="6"/>
      <c r="K58" s="6"/>
      <c r="L58" s="6"/>
      <c r="M58" s="6"/>
      <c r="N58" s="6"/>
      <c r="O58" s="6"/>
      <c r="P58" s="7"/>
      <c r="Q58" s="3">
        <f t="shared" si="9"/>
        <v>0.00011200000000000004</v>
      </c>
      <c r="R58" s="18">
        <v>440</v>
      </c>
      <c r="S58" s="18">
        <f>VLOOKUP($W58,E$2:R$211,12,TRUE)+VLOOKUP($W58,E$2:R$211,14,TRUE)</f>
        <v>1970</v>
      </c>
      <c r="T58" s="18">
        <f>VLOOKUP(R58,M$2:Q$211,5,TRUE)</f>
        <v>8.600000000000002E-05</v>
      </c>
      <c r="U58" s="18">
        <f>VLOOKUP($R58,F$2:Q$211,12,TRUE)</f>
        <v>0.0003740000000000003</v>
      </c>
      <c r="V58" s="18">
        <f>VLOOKUP(R58,P$2:Q$211,2,TRUE)</f>
        <v>8.200000000000001E-05</v>
      </c>
      <c r="W58" s="18">
        <f t="shared" si="10"/>
        <v>0.00046000000000000034</v>
      </c>
    </row>
    <row r="59" spans="2:23" ht="12.75">
      <c r="B59" s="5">
        <f t="shared" si="30"/>
        <v>0.5700000000000002</v>
      </c>
      <c r="C59" s="6">
        <v>199</v>
      </c>
      <c r="D59" s="6">
        <v>199</v>
      </c>
      <c r="E59" s="6">
        <f t="shared" si="27"/>
        <v>0.00011400000000000005</v>
      </c>
      <c r="F59" s="6">
        <f t="shared" si="28"/>
        <v>4.9750000000000005</v>
      </c>
      <c r="G59" s="6"/>
      <c r="H59" s="6">
        <f t="shared" si="26"/>
        <v>1.1400000000000003</v>
      </c>
      <c r="I59" s="6"/>
      <c r="J59" s="6"/>
      <c r="K59" s="6"/>
      <c r="L59" s="6"/>
      <c r="M59" s="6"/>
      <c r="N59" s="6"/>
      <c r="O59" s="6"/>
      <c r="P59" s="7"/>
      <c r="Q59" s="3">
        <f t="shared" si="9"/>
        <v>0.00011400000000000005</v>
      </c>
      <c r="R59" s="18">
        <v>450</v>
      </c>
      <c r="S59" s="18">
        <f>VLOOKUP($W59,E$2:R$211,12,TRUE)+VLOOKUP($W59,E$2:R$211,14,TRUE)</f>
        <v>1970</v>
      </c>
      <c r="T59" s="18">
        <f>VLOOKUP(R59,M$2:Q$211,5,TRUE)</f>
        <v>8.600000000000002E-05</v>
      </c>
      <c r="U59" s="18">
        <f>VLOOKUP($R59,F$2:Q$211,12,TRUE)</f>
        <v>0.00037600000000000025</v>
      </c>
      <c r="V59" s="18">
        <f>VLOOKUP(R59,P$2:Q$211,2,TRUE)</f>
        <v>8.200000000000001E-05</v>
      </c>
      <c r="W59" s="18">
        <f t="shared" si="10"/>
        <v>0.0004620000000000003</v>
      </c>
    </row>
    <row r="60" spans="2:23" ht="12.75">
      <c r="B60" s="5">
        <f t="shared" si="30"/>
        <v>0.5800000000000002</v>
      </c>
      <c r="C60" s="6">
        <v>203</v>
      </c>
      <c r="D60" s="6">
        <v>203</v>
      </c>
      <c r="E60" s="6">
        <f t="shared" si="27"/>
        <v>0.00011600000000000004</v>
      </c>
      <c r="F60" s="6">
        <f t="shared" si="28"/>
        <v>5.075</v>
      </c>
      <c r="G60" s="6"/>
      <c r="H60" s="6">
        <f t="shared" si="26"/>
        <v>1.1600000000000004</v>
      </c>
      <c r="I60" s="6"/>
      <c r="J60" s="6"/>
      <c r="K60" s="6"/>
      <c r="L60" s="6"/>
      <c r="M60" s="6"/>
      <c r="N60" s="6"/>
      <c r="O60" s="6"/>
      <c r="P60" s="7"/>
      <c r="Q60" s="3">
        <f t="shared" si="9"/>
        <v>0.00011600000000000004</v>
      </c>
      <c r="R60" s="18">
        <v>460</v>
      </c>
      <c r="S60" s="18">
        <f>VLOOKUP($W60,E$2:R$211,12,TRUE)+VLOOKUP($W60,E$2:R$211,14,TRUE)</f>
        <v>1970</v>
      </c>
      <c r="T60" s="18">
        <f>VLOOKUP(R60,M$2:Q$211,5,TRUE)</f>
        <v>8.600000000000002E-05</v>
      </c>
      <c r="U60" s="18">
        <f>VLOOKUP($R60,F$2:Q$211,12,TRUE)</f>
        <v>0.00037600000000000025</v>
      </c>
      <c r="V60" s="18">
        <f>VLOOKUP(R60,P$2:Q$211,2,TRUE)</f>
        <v>8.200000000000001E-05</v>
      </c>
      <c r="W60" s="18">
        <f t="shared" si="10"/>
        <v>0.0004620000000000003</v>
      </c>
    </row>
    <row r="61" spans="2:23" ht="12.75">
      <c r="B61" s="5">
        <f t="shared" si="30"/>
        <v>0.5900000000000002</v>
      </c>
      <c r="C61" s="6">
        <v>207</v>
      </c>
      <c r="D61" s="6">
        <v>207</v>
      </c>
      <c r="E61" s="6">
        <f t="shared" si="27"/>
        <v>0.00011800000000000005</v>
      </c>
      <c r="F61" s="6">
        <f t="shared" si="28"/>
        <v>5.175000000000001</v>
      </c>
      <c r="G61" s="6"/>
      <c r="H61" s="6">
        <f t="shared" si="26"/>
        <v>1.1800000000000004</v>
      </c>
      <c r="I61" s="6"/>
      <c r="J61" s="6"/>
      <c r="K61" s="6"/>
      <c r="L61" s="6"/>
      <c r="M61" s="6"/>
      <c r="N61" s="6"/>
      <c r="O61" s="6"/>
      <c r="P61" s="7"/>
      <c r="Q61" s="3">
        <f t="shared" si="9"/>
        <v>0.00011800000000000005</v>
      </c>
      <c r="R61" s="18">
        <v>470</v>
      </c>
      <c r="S61" s="18">
        <f>VLOOKUP($W61,E$2:R$211,12,TRUE)+VLOOKUP($W61,E$2:R$211,14,TRUE)</f>
        <v>1970</v>
      </c>
      <c r="T61" s="18">
        <f>VLOOKUP(R61,M$2:Q$211,5,TRUE)</f>
        <v>8.600000000000002E-05</v>
      </c>
      <c r="U61" s="18">
        <f>VLOOKUP($R61,F$2:Q$211,12,TRUE)</f>
        <v>0.0003780000000000003</v>
      </c>
      <c r="V61" s="18">
        <f>VLOOKUP(R61,P$2:Q$211,2,TRUE)</f>
        <v>8.200000000000001E-05</v>
      </c>
      <c r="W61" s="18">
        <f t="shared" si="10"/>
        <v>0.00046400000000000033</v>
      </c>
    </row>
    <row r="62" spans="2:23" ht="12.75">
      <c r="B62" s="5">
        <f t="shared" si="30"/>
        <v>0.6000000000000002</v>
      </c>
      <c r="C62" s="6">
        <v>211</v>
      </c>
      <c r="D62" s="6">
        <v>211</v>
      </c>
      <c r="E62" s="6">
        <f t="shared" si="27"/>
        <v>0.00012000000000000004</v>
      </c>
      <c r="F62" s="6">
        <f t="shared" si="28"/>
        <v>5.275</v>
      </c>
      <c r="G62" s="6"/>
      <c r="H62" s="6">
        <f t="shared" si="26"/>
        <v>1.2000000000000004</v>
      </c>
      <c r="I62" s="6"/>
      <c r="J62" s="6"/>
      <c r="K62" s="6"/>
      <c r="L62" s="6"/>
      <c r="M62" s="6"/>
      <c r="N62" s="6"/>
      <c r="O62" s="6"/>
      <c r="P62" s="7"/>
      <c r="Q62" s="3">
        <f t="shared" si="9"/>
        <v>0.00012000000000000004</v>
      </c>
      <c r="R62" s="18">
        <v>480</v>
      </c>
      <c r="S62" s="18">
        <f>VLOOKUP($W62,E$2:R$211,12,TRUE)+VLOOKUP($W62,E$2:R$211,14,TRUE)</f>
        <v>1970</v>
      </c>
      <c r="T62" s="18">
        <f>VLOOKUP(R62,M$2:Q$211,5,TRUE)</f>
        <v>8.600000000000002E-05</v>
      </c>
      <c r="U62" s="18">
        <f>VLOOKUP($R62,F$2:Q$211,12,TRUE)</f>
        <v>0.0003780000000000003</v>
      </c>
      <c r="V62" s="18">
        <f>VLOOKUP(R62,P$2:Q$211,2,TRUE)</f>
        <v>8.200000000000001E-05</v>
      </c>
      <c r="W62" s="18">
        <f t="shared" si="10"/>
        <v>0.00046400000000000033</v>
      </c>
    </row>
    <row r="63" spans="2:23" ht="12.75">
      <c r="B63" s="5">
        <f t="shared" si="30"/>
        <v>0.6100000000000002</v>
      </c>
      <c r="C63" s="6">
        <v>216</v>
      </c>
      <c r="D63" s="6">
        <v>216</v>
      </c>
      <c r="E63" s="6">
        <f t="shared" si="27"/>
        <v>0.00012200000000000005</v>
      </c>
      <c r="F63" s="6">
        <f t="shared" si="28"/>
        <v>5.4</v>
      </c>
      <c r="G63" s="6"/>
      <c r="H63" s="6">
        <f t="shared" si="26"/>
        <v>1.2200000000000004</v>
      </c>
      <c r="I63" s="6"/>
      <c r="J63" s="6"/>
      <c r="K63" s="6"/>
      <c r="L63" s="6"/>
      <c r="M63" s="6"/>
      <c r="N63" s="6"/>
      <c r="O63" s="6"/>
      <c r="P63" s="7"/>
      <c r="Q63" s="3">
        <f t="shared" si="9"/>
        <v>0.00012200000000000005</v>
      </c>
      <c r="R63" s="18">
        <v>490</v>
      </c>
      <c r="S63" s="18">
        <f>VLOOKUP($W63,E$2:R$211,12,TRUE)+VLOOKUP($W63,E$2:R$211,14,TRUE)</f>
        <v>1970</v>
      </c>
      <c r="T63" s="18">
        <f>VLOOKUP(R63,M$2:Q$211,5,TRUE)</f>
        <v>8.600000000000002E-05</v>
      </c>
      <c r="U63" s="18">
        <f>VLOOKUP($R63,F$2:Q$211,12,TRUE)</f>
        <v>0.0003780000000000003</v>
      </c>
      <c r="V63" s="18">
        <f>VLOOKUP(R63,P$2:Q$211,2,TRUE)</f>
        <v>8.200000000000001E-05</v>
      </c>
      <c r="W63" s="18">
        <f t="shared" si="10"/>
        <v>0.00046400000000000033</v>
      </c>
    </row>
    <row r="64" spans="2:23" ht="12.75">
      <c r="B64" s="5">
        <f t="shared" si="30"/>
        <v>0.6200000000000002</v>
      </c>
      <c r="C64" s="6">
        <v>221</v>
      </c>
      <c r="D64" s="6">
        <v>221</v>
      </c>
      <c r="E64" s="6">
        <f t="shared" si="27"/>
        <v>0.00012400000000000006</v>
      </c>
      <c r="F64" s="6">
        <f t="shared" si="28"/>
        <v>5.525</v>
      </c>
      <c r="G64" s="6"/>
      <c r="H64" s="6">
        <f t="shared" si="26"/>
        <v>1.2400000000000004</v>
      </c>
      <c r="I64" s="6"/>
      <c r="J64" s="6"/>
      <c r="K64" s="6"/>
      <c r="L64" s="6"/>
      <c r="M64" s="6"/>
      <c r="N64" s="6"/>
      <c r="O64" s="6"/>
      <c r="P64" s="7"/>
      <c r="Q64" s="3">
        <f t="shared" si="9"/>
        <v>0.00012400000000000006</v>
      </c>
      <c r="R64" s="18">
        <v>500</v>
      </c>
      <c r="S64" s="18">
        <f>VLOOKUP($W64,E$2:R$211,12,TRUE)+VLOOKUP($W64,E$2:R$211,14,TRUE)</f>
        <v>1970</v>
      </c>
      <c r="T64" s="18">
        <f>VLOOKUP(R64,M$2:Q$211,5,TRUE)</f>
        <v>8.600000000000002E-05</v>
      </c>
      <c r="U64" s="18">
        <f>VLOOKUP($R64,F$2:Q$211,12,TRUE)</f>
        <v>0.0003800000000000003</v>
      </c>
      <c r="V64" s="18">
        <f>VLOOKUP(R64,P$2:Q$211,2,TRUE)</f>
        <v>8.400000000000001E-05</v>
      </c>
      <c r="W64" s="18">
        <f t="shared" si="10"/>
        <v>0.0004660000000000003</v>
      </c>
    </row>
    <row r="65" spans="2:23" ht="12.75">
      <c r="B65" s="8">
        <f t="shared" si="30"/>
        <v>0.6300000000000002</v>
      </c>
      <c r="C65" s="9">
        <v>226</v>
      </c>
      <c r="D65" s="9">
        <v>226</v>
      </c>
      <c r="E65" s="9">
        <f t="shared" si="27"/>
        <v>0.00012600000000000005</v>
      </c>
      <c r="F65" s="9">
        <f t="shared" si="28"/>
        <v>5.65</v>
      </c>
      <c r="G65" s="9"/>
      <c r="H65" s="9">
        <f t="shared" si="26"/>
        <v>1.2600000000000005</v>
      </c>
      <c r="I65" s="9"/>
      <c r="J65" s="9"/>
      <c r="K65" s="9"/>
      <c r="L65" s="9"/>
      <c r="M65" s="9"/>
      <c r="N65" s="9"/>
      <c r="O65" s="9"/>
      <c r="P65" s="10"/>
      <c r="Q65" s="3">
        <f t="shared" si="9"/>
        <v>0.00012600000000000005</v>
      </c>
      <c r="R65" s="18">
        <v>510</v>
      </c>
      <c r="S65" s="18">
        <f>VLOOKUP($W65,E$2:R$211,12,TRUE)+VLOOKUP($W65,E$2:R$211,14,TRUE)</f>
        <v>1970</v>
      </c>
      <c r="T65" s="18">
        <f>VLOOKUP(R65,M$2:Q$211,5,TRUE)</f>
        <v>8.600000000000002E-05</v>
      </c>
      <c r="U65" s="18">
        <f>VLOOKUP($R65,F$2:Q$211,12,TRUE)</f>
        <v>0.0003800000000000003</v>
      </c>
      <c r="V65" s="18">
        <f>VLOOKUP(R65,P$2:Q$211,2,TRUE)</f>
        <v>8.400000000000001E-05</v>
      </c>
      <c r="W65" s="18">
        <f t="shared" si="10"/>
        <v>0.0004660000000000003</v>
      </c>
    </row>
    <row r="66" spans="2:23" ht="12.75">
      <c r="B66" s="2">
        <f t="shared" si="30"/>
        <v>0.6400000000000002</v>
      </c>
      <c r="C66" s="3">
        <v>231</v>
      </c>
      <c r="D66" s="3">
        <v>231</v>
      </c>
      <c r="E66" s="3">
        <f t="shared" si="27"/>
        <v>0.00012800000000000005</v>
      </c>
      <c r="F66" s="3">
        <f t="shared" si="28"/>
        <v>5.775</v>
      </c>
      <c r="G66" s="3"/>
      <c r="H66" s="3">
        <f t="shared" si="26"/>
        <v>1.2800000000000005</v>
      </c>
      <c r="I66" s="3"/>
      <c r="J66" s="3"/>
      <c r="K66" s="3"/>
      <c r="L66" s="3"/>
      <c r="M66" s="3"/>
      <c r="N66" s="3"/>
      <c r="O66" s="3"/>
      <c r="P66" s="4"/>
      <c r="Q66" s="3">
        <f t="shared" si="9"/>
        <v>0.00012800000000000005</v>
      </c>
      <c r="R66" s="18">
        <v>520</v>
      </c>
      <c r="S66" s="18">
        <f>VLOOKUP($W66,E$2:R$211,12,TRUE)+VLOOKUP($W66,E$2:R$211,14,TRUE)</f>
        <v>1970</v>
      </c>
      <c r="T66" s="18">
        <f>VLOOKUP(R66,M$2:Q$211,5,TRUE)</f>
        <v>8.800000000000001E-05</v>
      </c>
      <c r="U66" s="18">
        <f>VLOOKUP($R66,F$2:Q$211,12,TRUE)</f>
        <v>0.0003820000000000003</v>
      </c>
      <c r="V66" s="18">
        <f>VLOOKUP(R66,P$2:Q$211,2,TRUE)</f>
        <v>8.400000000000001E-05</v>
      </c>
      <c r="W66" s="18">
        <f t="shared" si="10"/>
        <v>0.0004700000000000003</v>
      </c>
    </row>
    <row r="67" spans="2:23" ht="12.75">
      <c r="B67" s="5">
        <f t="shared" si="30"/>
        <v>0.6500000000000002</v>
      </c>
      <c r="C67" s="6">
        <v>236</v>
      </c>
      <c r="D67" s="6">
        <v>236</v>
      </c>
      <c r="E67" s="6">
        <f t="shared" si="27"/>
        <v>0.00013000000000000007</v>
      </c>
      <c r="F67" s="6">
        <f t="shared" si="28"/>
        <v>5.9</v>
      </c>
      <c r="G67" s="6"/>
      <c r="H67" s="6">
        <f t="shared" si="26"/>
        <v>1.3000000000000007</v>
      </c>
      <c r="I67" s="6"/>
      <c r="J67" s="6"/>
      <c r="K67" s="6"/>
      <c r="L67" s="6"/>
      <c r="M67" s="6"/>
      <c r="N67" s="6"/>
      <c r="O67" s="6"/>
      <c r="P67" s="7"/>
      <c r="Q67" s="3">
        <f t="shared" si="9"/>
        <v>0.00013000000000000007</v>
      </c>
      <c r="R67" s="18">
        <v>530</v>
      </c>
      <c r="S67" s="18">
        <f>VLOOKUP($W67,E$2:R$211,12,TRUE)+VLOOKUP($W67,E$2:R$211,14,TRUE)</f>
        <v>1970</v>
      </c>
      <c r="T67" s="18">
        <f>VLOOKUP(R67,M$2:Q$211,5,TRUE)</f>
        <v>8.800000000000001E-05</v>
      </c>
      <c r="U67" s="18">
        <f>VLOOKUP($R67,F$2:Q$211,12,TRUE)</f>
        <v>0.0003820000000000003</v>
      </c>
      <c r="V67" s="18">
        <f>VLOOKUP(R67,P$2:Q$211,2,TRUE)</f>
        <v>8.400000000000001E-05</v>
      </c>
      <c r="W67" s="18">
        <f t="shared" si="10"/>
        <v>0.0004700000000000003</v>
      </c>
    </row>
    <row r="68" spans="2:23" ht="12.75">
      <c r="B68" s="5">
        <f t="shared" si="30"/>
        <v>0.6600000000000003</v>
      </c>
      <c r="C68" s="6">
        <v>241</v>
      </c>
      <c r="D68" s="6">
        <v>241</v>
      </c>
      <c r="E68" s="6">
        <f t="shared" si="27"/>
        <v>0.00013200000000000006</v>
      </c>
      <c r="F68" s="6">
        <f t="shared" si="28"/>
        <v>6.025</v>
      </c>
      <c r="G68" s="6"/>
      <c r="H68" s="6">
        <f t="shared" si="26"/>
        <v>1.3200000000000005</v>
      </c>
      <c r="I68" s="6"/>
      <c r="J68" s="6"/>
      <c r="K68" s="6"/>
      <c r="L68" s="6"/>
      <c r="M68" s="6"/>
      <c r="N68" s="6"/>
      <c r="O68" s="6"/>
      <c r="P68" s="7"/>
      <c r="Q68" s="3">
        <f t="shared" si="9"/>
        <v>0.00013200000000000006</v>
      </c>
      <c r="R68" s="18">
        <v>540</v>
      </c>
      <c r="S68" s="18">
        <f>VLOOKUP($W68,E$2:R$211,12,TRUE)+VLOOKUP($W68,E$2:R$211,14,TRUE)</f>
        <v>1970</v>
      </c>
      <c r="T68" s="18">
        <f>VLOOKUP(R68,M$2:Q$211,5,TRUE)</f>
        <v>8.800000000000001E-05</v>
      </c>
      <c r="U68" s="18">
        <f>VLOOKUP($R68,F$2:Q$211,12,TRUE)</f>
        <v>0.0003840000000000003</v>
      </c>
      <c r="V68" s="18">
        <f>VLOOKUP(R68,P$2:Q$211,2,TRUE)</f>
        <v>8.400000000000001E-05</v>
      </c>
      <c r="W68" s="18">
        <f t="shared" si="10"/>
        <v>0.0004720000000000003</v>
      </c>
    </row>
    <row r="69" spans="2:23" ht="12.75">
      <c r="B69" s="5">
        <f t="shared" si="30"/>
        <v>0.6700000000000003</v>
      </c>
      <c r="C69" s="6">
        <v>246</v>
      </c>
      <c r="D69" s="6">
        <v>246</v>
      </c>
      <c r="E69" s="6">
        <f t="shared" si="27"/>
        <v>0.00013400000000000006</v>
      </c>
      <c r="F69" s="6">
        <f t="shared" si="28"/>
        <v>6.15</v>
      </c>
      <c r="G69" s="6"/>
      <c r="H69" s="6">
        <f t="shared" si="26"/>
        <v>1.3400000000000005</v>
      </c>
      <c r="I69" s="6"/>
      <c r="J69" s="6"/>
      <c r="K69" s="6"/>
      <c r="L69" s="6"/>
      <c r="M69" s="6"/>
      <c r="N69" s="6"/>
      <c r="O69" s="6"/>
      <c r="P69" s="7"/>
      <c r="Q69" s="3">
        <f t="shared" si="9"/>
        <v>0.00013400000000000006</v>
      </c>
      <c r="R69" s="18">
        <v>550</v>
      </c>
      <c r="S69" s="18">
        <f>VLOOKUP($W69,E$2:R$211,12,TRUE)+VLOOKUP($W69,E$2:R$211,14,TRUE)</f>
        <v>1970</v>
      </c>
      <c r="T69" s="18">
        <f>VLOOKUP(R69,M$2:Q$211,5,TRUE)</f>
        <v>8.800000000000001E-05</v>
      </c>
      <c r="U69" s="18">
        <f>VLOOKUP($R69,F$2:Q$211,12,TRUE)</f>
        <v>0.0003840000000000003</v>
      </c>
      <c r="V69" s="18">
        <f>VLOOKUP(R69,P$2:Q$211,2,TRUE)</f>
        <v>8.400000000000001E-05</v>
      </c>
      <c r="W69" s="18">
        <f t="shared" si="10"/>
        <v>0.0004720000000000003</v>
      </c>
    </row>
    <row r="70" spans="2:23" ht="12.75">
      <c r="B70" s="5">
        <f t="shared" si="30"/>
        <v>0.6800000000000003</v>
      </c>
      <c r="C70" s="6">
        <v>251</v>
      </c>
      <c r="D70" s="6">
        <v>251</v>
      </c>
      <c r="E70" s="6">
        <f t="shared" si="27"/>
        <v>0.00013600000000000005</v>
      </c>
      <c r="F70" s="6">
        <f t="shared" si="28"/>
        <v>6.275</v>
      </c>
      <c r="G70" s="6"/>
      <c r="H70" s="6">
        <f t="shared" si="26"/>
        <v>1.3600000000000005</v>
      </c>
      <c r="I70" s="6"/>
      <c r="J70" s="6"/>
      <c r="K70" s="6"/>
      <c r="L70" s="6"/>
      <c r="M70" s="6"/>
      <c r="N70" s="6"/>
      <c r="O70" s="6"/>
      <c r="P70" s="7"/>
      <c r="Q70" s="3">
        <f t="shared" si="9"/>
        <v>0.00013600000000000005</v>
      </c>
      <c r="R70" s="18">
        <v>560</v>
      </c>
      <c r="S70" s="18">
        <f>VLOOKUP($W70,E$2:R$211,12,TRUE)+VLOOKUP($W70,E$2:R$211,14,TRUE)</f>
        <v>1970</v>
      </c>
      <c r="T70" s="18">
        <f>VLOOKUP(R70,M$2:Q$211,5,TRUE)</f>
        <v>8.800000000000001E-05</v>
      </c>
      <c r="U70" s="18">
        <f>VLOOKUP($R70,F$2:Q$211,12,TRUE)</f>
        <v>0.0003840000000000003</v>
      </c>
      <c r="V70" s="18">
        <f>VLOOKUP(R70,P$2:Q$211,2,TRUE)</f>
        <v>8.400000000000001E-05</v>
      </c>
      <c r="W70" s="18">
        <f t="shared" si="10"/>
        <v>0.0004720000000000003</v>
      </c>
    </row>
    <row r="71" spans="2:23" ht="12.75">
      <c r="B71" s="5">
        <f t="shared" si="30"/>
        <v>0.6900000000000003</v>
      </c>
      <c r="C71" s="6">
        <v>256</v>
      </c>
      <c r="D71" s="6">
        <v>256</v>
      </c>
      <c r="E71" s="6">
        <f t="shared" si="27"/>
        <v>0.00013800000000000007</v>
      </c>
      <c r="F71" s="6">
        <f t="shared" si="28"/>
        <v>6.4</v>
      </c>
      <c r="G71" s="6"/>
      <c r="H71" s="6">
        <f t="shared" si="26"/>
        <v>1.3800000000000008</v>
      </c>
      <c r="I71" s="6"/>
      <c r="J71" s="6"/>
      <c r="K71" s="6"/>
      <c r="L71" s="6"/>
      <c r="M71" s="6"/>
      <c r="N71" s="6"/>
      <c r="O71" s="6"/>
      <c r="P71" s="7"/>
      <c r="Q71" s="3">
        <f t="shared" si="9"/>
        <v>0.00013800000000000007</v>
      </c>
      <c r="R71" s="18">
        <v>570</v>
      </c>
      <c r="S71" s="18">
        <f>VLOOKUP($W71,E$2:R$211,12,TRUE)+VLOOKUP($W71,E$2:R$211,14,TRUE)</f>
        <v>1970</v>
      </c>
      <c r="T71" s="18">
        <f>VLOOKUP(R71,M$2:Q$211,5,TRUE)</f>
        <v>8.800000000000001E-05</v>
      </c>
      <c r="U71" s="18">
        <f>VLOOKUP($R71,F$2:Q$211,12,TRUE)</f>
        <v>0.0003860000000000003</v>
      </c>
      <c r="V71" s="18">
        <f>VLOOKUP(R71,P$2:Q$211,2,TRUE)</f>
        <v>8.400000000000001E-05</v>
      </c>
      <c r="W71" s="18">
        <f t="shared" si="10"/>
        <v>0.0004740000000000003</v>
      </c>
    </row>
    <row r="72" spans="2:23" ht="12.75">
      <c r="B72" s="5">
        <f t="shared" si="30"/>
        <v>0.7000000000000003</v>
      </c>
      <c r="C72" s="6">
        <v>261</v>
      </c>
      <c r="D72" s="6">
        <v>261</v>
      </c>
      <c r="E72" s="6">
        <f t="shared" si="27"/>
        <v>0.00014000000000000007</v>
      </c>
      <c r="F72" s="6">
        <f t="shared" si="28"/>
        <v>6.525</v>
      </c>
      <c r="G72" s="6"/>
      <c r="H72" s="6">
        <f t="shared" si="26"/>
        <v>1.4000000000000006</v>
      </c>
      <c r="I72" s="6"/>
      <c r="J72" s="6"/>
      <c r="K72" s="6"/>
      <c r="L72" s="6"/>
      <c r="M72" s="6"/>
      <c r="N72" s="6"/>
      <c r="O72" s="6"/>
      <c r="P72" s="7"/>
      <c r="Q72" s="3">
        <f t="shared" si="9"/>
        <v>0.00014000000000000007</v>
      </c>
      <c r="R72" s="18">
        <v>580</v>
      </c>
      <c r="S72" s="18">
        <f>VLOOKUP($W72,E$2:R$211,12,TRUE)+VLOOKUP($W72,E$2:R$211,14,TRUE)</f>
        <v>1970</v>
      </c>
      <c r="T72" s="18">
        <f>VLOOKUP(R72,M$2:Q$211,5,TRUE)</f>
        <v>8.800000000000001E-05</v>
      </c>
      <c r="U72" s="18">
        <f>VLOOKUP($R72,F$2:Q$211,12,TRUE)</f>
        <v>0.0003860000000000003</v>
      </c>
      <c r="V72" s="18">
        <f>VLOOKUP(R72,P$2:Q$211,2,TRUE)</f>
        <v>8.400000000000001E-05</v>
      </c>
      <c r="W72" s="18">
        <f t="shared" si="10"/>
        <v>0.0004740000000000003</v>
      </c>
    </row>
    <row r="73" spans="2:23" ht="12.75">
      <c r="B73" s="5">
        <f t="shared" si="30"/>
        <v>0.7100000000000003</v>
      </c>
      <c r="C73" s="6">
        <v>266</v>
      </c>
      <c r="D73" s="6">
        <v>266</v>
      </c>
      <c r="E73" s="6">
        <f t="shared" si="27"/>
        <v>0.00014200000000000006</v>
      </c>
      <c r="F73" s="6">
        <f t="shared" si="28"/>
        <v>6.65</v>
      </c>
      <c r="G73" s="6"/>
      <c r="H73" s="6">
        <f t="shared" si="26"/>
        <v>1.4200000000000006</v>
      </c>
      <c r="I73" s="6"/>
      <c r="J73" s="6"/>
      <c r="K73" s="6"/>
      <c r="L73" s="6"/>
      <c r="M73" s="6"/>
      <c r="N73" s="6"/>
      <c r="O73" s="6"/>
      <c r="P73" s="7"/>
      <c r="Q73" s="3">
        <f t="shared" si="9"/>
        <v>0.00014200000000000006</v>
      </c>
      <c r="R73" s="18">
        <v>590</v>
      </c>
      <c r="S73" s="18">
        <f>VLOOKUP($W73,E$2:R$211,12,TRUE)+VLOOKUP($W73,E$2:R$211,14,TRUE)</f>
        <v>1970</v>
      </c>
      <c r="T73" s="18">
        <f>VLOOKUP(R73,M$2:Q$211,5,TRUE)</f>
        <v>8.800000000000001E-05</v>
      </c>
      <c r="U73" s="18">
        <f>VLOOKUP($R73,F$2:Q$211,12,TRUE)</f>
        <v>0.00038800000000000027</v>
      </c>
      <c r="V73" s="18">
        <f>VLOOKUP(R73,P$2:Q$211,2,TRUE)</f>
        <v>8.400000000000001E-05</v>
      </c>
      <c r="W73" s="18">
        <f t="shared" si="10"/>
        <v>0.0004760000000000003</v>
      </c>
    </row>
    <row r="74" spans="2:23" ht="12.75">
      <c r="B74" s="5">
        <f t="shared" si="30"/>
        <v>0.7200000000000003</v>
      </c>
      <c r="C74" s="6">
        <v>271</v>
      </c>
      <c r="D74" s="6">
        <v>271</v>
      </c>
      <c r="E74" s="6">
        <f t="shared" si="27"/>
        <v>0.00014400000000000006</v>
      </c>
      <c r="F74" s="6">
        <f t="shared" si="28"/>
        <v>6.775</v>
      </c>
      <c r="G74" s="6"/>
      <c r="H74" s="6">
        <f aca="true" t="shared" si="31" ref="H74:H102">E74/(10*10^-5)</f>
        <v>1.4400000000000006</v>
      </c>
      <c r="I74" s="6"/>
      <c r="J74" s="6"/>
      <c r="K74" s="6"/>
      <c r="L74" s="6"/>
      <c r="M74" s="6"/>
      <c r="N74" s="6"/>
      <c r="O74" s="6"/>
      <c r="P74" s="7"/>
      <c r="Q74" s="3">
        <f t="shared" si="9"/>
        <v>0.00014400000000000006</v>
      </c>
      <c r="R74" s="18">
        <v>600</v>
      </c>
      <c r="S74" s="18">
        <f>VLOOKUP($W74,E$2:R$211,12,TRUE)+VLOOKUP($W74,E$2:R$211,14,TRUE)</f>
        <v>1970</v>
      </c>
      <c r="T74" s="18">
        <f>VLOOKUP(R74,M$2:Q$211,5,TRUE)</f>
        <v>8.800000000000001E-05</v>
      </c>
      <c r="U74" s="18">
        <f>VLOOKUP($R74,F$2:Q$211,12,TRUE)</f>
        <v>0.00038800000000000027</v>
      </c>
      <c r="V74" s="18">
        <f>VLOOKUP(R74,P$2:Q$211,2,TRUE)</f>
        <v>8.400000000000001E-05</v>
      </c>
      <c r="W74" s="18">
        <f t="shared" si="10"/>
        <v>0.0004760000000000003</v>
      </c>
    </row>
    <row r="75" spans="2:23" ht="12.75">
      <c r="B75" s="5">
        <f t="shared" si="30"/>
        <v>0.7300000000000003</v>
      </c>
      <c r="C75" s="6">
        <v>276</v>
      </c>
      <c r="D75" s="6">
        <v>276</v>
      </c>
      <c r="E75" s="6">
        <f t="shared" si="27"/>
        <v>0.00014600000000000008</v>
      </c>
      <c r="F75" s="6">
        <f t="shared" si="28"/>
        <v>6.9</v>
      </c>
      <c r="G75" s="6"/>
      <c r="H75" s="6">
        <f t="shared" si="31"/>
        <v>1.4600000000000006</v>
      </c>
      <c r="I75" s="6"/>
      <c r="J75" s="6"/>
      <c r="K75" s="6"/>
      <c r="L75" s="6"/>
      <c r="M75" s="6"/>
      <c r="N75" s="6"/>
      <c r="O75" s="6"/>
      <c r="P75" s="7"/>
      <c r="Q75" s="3">
        <f t="shared" si="9"/>
        <v>0.00014600000000000008</v>
      </c>
      <c r="R75" s="18">
        <v>610</v>
      </c>
      <c r="S75" s="18">
        <f>VLOOKUP($W75,E$2:R$211,12,TRUE)+VLOOKUP($W75,E$2:R$211,14,TRUE)</f>
        <v>1970</v>
      </c>
      <c r="T75" s="18">
        <f>VLOOKUP(R75,M$2:Q$211,5,TRUE)</f>
        <v>8.800000000000001E-05</v>
      </c>
      <c r="U75" s="18">
        <f>VLOOKUP($R75,F$2:Q$211,12,TRUE)</f>
        <v>0.00038800000000000027</v>
      </c>
      <c r="V75" s="18">
        <f>VLOOKUP(R75,P$2:Q$211,2,TRUE)</f>
        <v>8.400000000000001E-05</v>
      </c>
      <c r="W75" s="18">
        <f t="shared" si="10"/>
        <v>0.0004760000000000003</v>
      </c>
    </row>
    <row r="76" spans="2:23" ht="12.75">
      <c r="B76" s="8">
        <f t="shared" si="30"/>
        <v>0.7400000000000003</v>
      </c>
      <c r="C76" s="9">
        <v>281</v>
      </c>
      <c r="D76" s="9">
        <v>281</v>
      </c>
      <c r="E76" s="9">
        <f t="shared" si="27"/>
        <v>0.00014800000000000007</v>
      </c>
      <c r="F76" s="9">
        <f t="shared" si="28"/>
        <v>7.025</v>
      </c>
      <c r="G76" s="9"/>
      <c r="H76" s="9">
        <f t="shared" si="31"/>
        <v>1.4800000000000006</v>
      </c>
      <c r="I76" s="9"/>
      <c r="J76" s="9"/>
      <c r="K76" s="9"/>
      <c r="L76" s="9"/>
      <c r="M76" s="9"/>
      <c r="N76" s="9"/>
      <c r="O76" s="9"/>
      <c r="P76" s="10"/>
      <c r="Q76" s="3">
        <f t="shared" si="9"/>
        <v>0.00014800000000000007</v>
      </c>
      <c r="R76" s="18">
        <v>620</v>
      </c>
      <c r="S76" s="18">
        <f>VLOOKUP($W76,E$2:R$211,12,TRUE)+VLOOKUP($W76,E$2:R$211,14,TRUE)</f>
        <v>1970</v>
      </c>
      <c r="T76" s="18">
        <f>VLOOKUP(R76,M$2:Q$211,5,TRUE)</f>
        <v>9.000000000000002E-05</v>
      </c>
      <c r="U76" s="18">
        <f>VLOOKUP($R76,F$2:Q$211,12,TRUE)</f>
        <v>0.0003900000000000003</v>
      </c>
      <c r="V76" s="18">
        <f>VLOOKUP(R76,P$2:Q$211,2,TRUE)</f>
        <v>8.600000000000002E-05</v>
      </c>
      <c r="W76" s="18">
        <f t="shared" si="10"/>
        <v>0.00048000000000000034</v>
      </c>
    </row>
    <row r="77" spans="2:23" ht="12.75">
      <c r="B77" s="2">
        <f t="shared" si="30"/>
        <v>0.7500000000000003</v>
      </c>
      <c r="C77" s="3">
        <v>287</v>
      </c>
      <c r="D77" s="3">
        <v>287</v>
      </c>
      <c r="E77" s="3">
        <f t="shared" si="27"/>
        <v>0.0001500000000000001</v>
      </c>
      <c r="F77" s="3">
        <f t="shared" si="28"/>
        <v>7.175000000000001</v>
      </c>
      <c r="G77" s="3"/>
      <c r="H77" s="3">
        <f t="shared" si="31"/>
        <v>1.5000000000000009</v>
      </c>
      <c r="I77" s="3"/>
      <c r="J77" s="3"/>
      <c r="K77" s="3"/>
      <c r="L77" s="3"/>
      <c r="M77" s="3"/>
      <c r="N77" s="3"/>
      <c r="O77" s="3"/>
      <c r="P77" s="4"/>
      <c r="Q77" s="3">
        <f t="shared" si="9"/>
        <v>0.0001500000000000001</v>
      </c>
      <c r="R77" s="18">
        <v>630</v>
      </c>
      <c r="S77" s="18">
        <f>VLOOKUP($W77,E$2:R$211,12,TRUE)+VLOOKUP($W77,E$2:R$211,14,TRUE)</f>
        <v>1970</v>
      </c>
      <c r="T77" s="18">
        <f>VLOOKUP(R77,M$2:Q$211,5,TRUE)</f>
        <v>9.000000000000002E-05</v>
      </c>
      <c r="U77" s="18">
        <f>VLOOKUP($R77,F$2:Q$211,12,TRUE)</f>
        <v>0.0003900000000000003</v>
      </c>
      <c r="V77" s="18">
        <f>VLOOKUP(R77,P$2:Q$211,2,TRUE)</f>
        <v>8.600000000000002E-05</v>
      </c>
      <c r="W77" s="18">
        <f t="shared" si="10"/>
        <v>0.00048000000000000034</v>
      </c>
    </row>
    <row r="78" spans="2:23" ht="12.75">
      <c r="B78" s="5">
        <f t="shared" si="30"/>
        <v>0.7600000000000003</v>
      </c>
      <c r="C78" s="6">
        <v>293</v>
      </c>
      <c r="D78" s="6">
        <v>293</v>
      </c>
      <c r="E78" s="6">
        <f t="shared" si="27"/>
        <v>0.0001520000000000001</v>
      </c>
      <c r="F78" s="6">
        <f t="shared" si="28"/>
        <v>7.325</v>
      </c>
      <c r="G78" s="6"/>
      <c r="H78" s="6">
        <f t="shared" si="31"/>
        <v>1.520000000000001</v>
      </c>
      <c r="I78" s="6"/>
      <c r="J78" s="6"/>
      <c r="K78" s="6"/>
      <c r="L78" s="6"/>
      <c r="M78" s="6"/>
      <c r="N78" s="6"/>
      <c r="O78" s="6"/>
      <c r="P78" s="7"/>
      <c r="Q78" s="3">
        <f t="shared" si="9"/>
        <v>0.0001520000000000001</v>
      </c>
      <c r="R78" s="18">
        <v>640</v>
      </c>
      <c r="S78" s="18">
        <f>VLOOKUP($W78,E$2:R$211,12,TRUE)+VLOOKUP($W78,E$2:R$211,14,TRUE)</f>
        <v>1970</v>
      </c>
      <c r="T78" s="18">
        <f>VLOOKUP(R78,M$2:Q$211,5,TRUE)</f>
        <v>9.000000000000002E-05</v>
      </c>
      <c r="U78" s="18">
        <f>VLOOKUP($R78,F$2:Q$211,12,TRUE)</f>
        <v>0.00039200000000000026</v>
      </c>
      <c r="V78" s="18">
        <f>VLOOKUP(R78,P$2:Q$211,2,TRUE)</f>
        <v>8.600000000000002E-05</v>
      </c>
      <c r="W78" s="18">
        <f t="shared" si="10"/>
        <v>0.0004820000000000003</v>
      </c>
    </row>
    <row r="79" spans="2:23" ht="12.75">
      <c r="B79" s="5">
        <f t="shared" si="30"/>
        <v>0.7700000000000004</v>
      </c>
      <c r="C79" s="6">
        <v>299</v>
      </c>
      <c r="D79" s="6">
        <v>299</v>
      </c>
      <c r="E79" s="6">
        <f t="shared" si="27"/>
        <v>0.00015400000000000008</v>
      </c>
      <c r="F79" s="6">
        <f t="shared" si="28"/>
        <v>7.4750000000000005</v>
      </c>
      <c r="G79" s="6"/>
      <c r="H79" s="6">
        <f t="shared" si="31"/>
        <v>1.5400000000000007</v>
      </c>
      <c r="I79" s="6"/>
      <c r="J79" s="6"/>
      <c r="K79" s="6"/>
      <c r="L79" s="6"/>
      <c r="M79" s="6"/>
      <c r="N79" s="6"/>
      <c r="O79" s="6"/>
      <c r="P79" s="7"/>
      <c r="Q79" s="3">
        <f aca="true" t="shared" si="32" ref="Q79:Q142">B79*20*10^-5</f>
        <v>0.00015400000000000008</v>
      </c>
      <c r="R79" s="18">
        <v>650</v>
      </c>
      <c r="S79" s="18">
        <f>VLOOKUP($W79,E$2:R$211,12,TRUE)+VLOOKUP($W79,E$2:R$211,14,TRUE)</f>
        <v>1970</v>
      </c>
      <c r="T79" s="18">
        <f>VLOOKUP(R79,M$2:Q$211,5,TRUE)</f>
        <v>9.000000000000002E-05</v>
      </c>
      <c r="U79" s="18">
        <f>VLOOKUP($R79,F$2:Q$211,12,TRUE)</f>
        <v>0.00039200000000000026</v>
      </c>
      <c r="V79" s="18">
        <f>VLOOKUP(R79,P$2:Q$211,2,TRUE)</f>
        <v>8.600000000000002E-05</v>
      </c>
      <c r="W79" s="18">
        <f aca="true" t="shared" si="33" ref="W79:W142">T79+U79</f>
        <v>0.0004820000000000003</v>
      </c>
    </row>
    <row r="80" spans="2:23" ht="12.75">
      <c r="B80" s="5">
        <f t="shared" si="30"/>
        <v>0.7800000000000004</v>
      </c>
      <c r="C80" s="6">
        <v>306</v>
      </c>
      <c r="D80" s="6">
        <v>306</v>
      </c>
      <c r="E80" s="6">
        <f t="shared" si="27"/>
        <v>0.00015600000000000008</v>
      </c>
      <c r="F80" s="6">
        <f t="shared" si="28"/>
        <v>7.65</v>
      </c>
      <c r="G80" s="6"/>
      <c r="H80" s="6">
        <f t="shared" si="31"/>
        <v>1.5600000000000007</v>
      </c>
      <c r="I80" s="6"/>
      <c r="J80" s="6"/>
      <c r="K80" s="6"/>
      <c r="L80" s="6"/>
      <c r="M80" s="6"/>
      <c r="N80" s="6"/>
      <c r="O80" s="6"/>
      <c r="P80" s="7"/>
      <c r="Q80" s="3">
        <f t="shared" si="32"/>
        <v>0.00015600000000000008</v>
      </c>
      <c r="R80" s="18">
        <v>660</v>
      </c>
      <c r="S80" s="18">
        <f>VLOOKUP($W80,E$2:R$211,12,TRUE)+VLOOKUP($W80,E$2:R$211,14,TRUE)</f>
        <v>1970</v>
      </c>
      <c r="T80" s="18">
        <f>VLOOKUP(R80,M$2:Q$211,5,TRUE)</f>
        <v>9.000000000000002E-05</v>
      </c>
      <c r="U80" s="18">
        <f>VLOOKUP($R80,F$2:Q$211,12,TRUE)</f>
        <v>0.00039200000000000026</v>
      </c>
      <c r="V80" s="18">
        <f>VLOOKUP(R80,P$2:Q$211,2,TRUE)</f>
        <v>8.600000000000002E-05</v>
      </c>
      <c r="W80" s="18">
        <f t="shared" si="33"/>
        <v>0.0004820000000000003</v>
      </c>
    </row>
    <row r="81" spans="2:23" ht="12.75">
      <c r="B81" s="5">
        <f t="shared" si="30"/>
        <v>0.7900000000000004</v>
      </c>
      <c r="C81" s="6">
        <v>312</v>
      </c>
      <c r="D81" s="6">
        <v>312</v>
      </c>
      <c r="E81" s="6">
        <f t="shared" si="27"/>
        <v>0.0001580000000000001</v>
      </c>
      <c r="F81" s="6">
        <f t="shared" si="28"/>
        <v>7.800000000000001</v>
      </c>
      <c r="G81" s="6"/>
      <c r="H81" s="6">
        <f t="shared" si="31"/>
        <v>1.580000000000001</v>
      </c>
      <c r="I81" s="6"/>
      <c r="J81" s="6"/>
      <c r="K81" s="6"/>
      <c r="L81" s="6"/>
      <c r="M81" s="6"/>
      <c r="N81" s="6"/>
      <c r="O81" s="6"/>
      <c r="P81" s="7"/>
      <c r="Q81" s="3">
        <f t="shared" si="32"/>
        <v>0.0001580000000000001</v>
      </c>
      <c r="R81" s="18">
        <v>670</v>
      </c>
      <c r="S81" s="18">
        <f>VLOOKUP($W81,E$2:R$211,12,TRUE)+VLOOKUP($W81,E$2:R$211,14,TRUE)</f>
        <v>1970</v>
      </c>
      <c r="T81" s="18">
        <f>VLOOKUP(R81,M$2:Q$211,5,TRUE)</f>
        <v>9.000000000000002E-05</v>
      </c>
      <c r="U81" s="18">
        <f>VLOOKUP($R81,F$2:Q$211,12,TRUE)</f>
        <v>0.0003940000000000003</v>
      </c>
      <c r="V81" s="18">
        <f>VLOOKUP(R81,P$2:Q$211,2,TRUE)</f>
        <v>8.600000000000002E-05</v>
      </c>
      <c r="W81" s="18">
        <f t="shared" si="33"/>
        <v>0.0004840000000000003</v>
      </c>
    </row>
    <row r="82" spans="2:23" ht="12.75">
      <c r="B82" s="5">
        <f t="shared" si="30"/>
        <v>0.8000000000000004</v>
      </c>
      <c r="C82" s="6">
        <v>318</v>
      </c>
      <c r="D82" s="6">
        <v>318</v>
      </c>
      <c r="E82" s="6">
        <f t="shared" si="27"/>
        <v>0.0001600000000000001</v>
      </c>
      <c r="F82" s="6">
        <f t="shared" si="28"/>
        <v>7.95</v>
      </c>
      <c r="G82" s="6"/>
      <c r="H82" s="6">
        <f t="shared" si="31"/>
        <v>1.600000000000001</v>
      </c>
      <c r="I82" s="6"/>
      <c r="J82" s="6"/>
      <c r="K82" s="6"/>
      <c r="L82" s="6"/>
      <c r="M82" s="6"/>
      <c r="N82" s="6"/>
      <c r="O82" s="6"/>
      <c r="P82" s="7"/>
      <c r="Q82" s="3">
        <f t="shared" si="32"/>
        <v>0.0001600000000000001</v>
      </c>
      <c r="R82" s="18">
        <v>680</v>
      </c>
      <c r="S82" s="18">
        <f>VLOOKUP($W82,E$2:R$211,12,TRUE)+VLOOKUP($W82,E$2:R$211,14,TRUE)</f>
        <v>1970</v>
      </c>
      <c r="T82" s="18">
        <f>VLOOKUP(R82,M$2:Q$211,5,TRUE)</f>
        <v>9.000000000000002E-05</v>
      </c>
      <c r="U82" s="18">
        <f>VLOOKUP($R82,F$2:Q$211,12,TRUE)</f>
        <v>0.0003940000000000003</v>
      </c>
      <c r="V82" s="18">
        <f>VLOOKUP(R82,P$2:Q$211,2,TRUE)</f>
        <v>8.600000000000002E-05</v>
      </c>
      <c r="W82" s="18">
        <f t="shared" si="33"/>
        <v>0.0004840000000000003</v>
      </c>
    </row>
    <row r="83" spans="2:23" ht="12.75">
      <c r="B83" s="5">
        <f t="shared" si="30"/>
        <v>0.8100000000000004</v>
      </c>
      <c r="C83" s="6">
        <v>324</v>
      </c>
      <c r="D83" s="6">
        <v>324</v>
      </c>
      <c r="E83" s="6">
        <f t="shared" si="27"/>
        <v>0.0001620000000000001</v>
      </c>
      <c r="F83" s="6">
        <f t="shared" si="28"/>
        <v>8.1</v>
      </c>
      <c r="G83" s="6"/>
      <c r="H83" s="6">
        <f t="shared" si="31"/>
        <v>1.6200000000000008</v>
      </c>
      <c r="I83" s="6"/>
      <c r="J83" s="6"/>
      <c r="K83" s="6"/>
      <c r="L83" s="6"/>
      <c r="M83" s="6"/>
      <c r="N83" s="6"/>
      <c r="O83" s="6"/>
      <c r="P83" s="7"/>
      <c r="Q83" s="3">
        <f t="shared" si="32"/>
        <v>0.0001620000000000001</v>
      </c>
      <c r="R83" s="18">
        <v>690</v>
      </c>
      <c r="S83" s="18">
        <f>VLOOKUP($W83,E$2:R$211,12,TRUE)+VLOOKUP($W83,E$2:R$211,14,TRUE)</f>
        <v>1970</v>
      </c>
      <c r="T83" s="18">
        <f>VLOOKUP(R83,M$2:Q$211,5,TRUE)</f>
        <v>9.000000000000002E-05</v>
      </c>
      <c r="U83" s="18">
        <f>VLOOKUP($R83,F$2:Q$211,12,TRUE)</f>
        <v>0.0003940000000000003</v>
      </c>
      <c r="V83" s="18">
        <f>VLOOKUP(R83,P$2:Q$211,2,TRUE)</f>
        <v>8.600000000000002E-05</v>
      </c>
      <c r="W83" s="18">
        <f t="shared" si="33"/>
        <v>0.0004840000000000003</v>
      </c>
    </row>
    <row r="84" spans="2:23" ht="12.75">
      <c r="B84" s="5">
        <f t="shared" si="30"/>
        <v>0.8200000000000004</v>
      </c>
      <c r="C84" s="6">
        <v>330</v>
      </c>
      <c r="D84" s="6">
        <v>330</v>
      </c>
      <c r="E84" s="6">
        <f t="shared" si="27"/>
        <v>0.0001640000000000001</v>
      </c>
      <c r="F84" s="6">
        <f t="shared" si="28"/>
        <v>8.25</v>
      </c>
      <c r="G84" s="6"/>
      <c r="H84" s="6">
        <f t="shared" si="31"/>
        <v>1.640000000000001</v>
      </c>
      <c r="I84" s="6"/>
      <c r="J84" s="6"/>
      <c r="K84" s="6"/>
      <c r="L84" s="6"/>
      <c r="M84" s="6"/>
      <c r="N84" s="6"/>
      <c r="O84" s="6"/>
      <c r="P84" s="7"/>
      <c r="Q84" s="3">
        <f t="shared" si="32"/>
        <v>0.0001640000000000001</v>
      </c>
      <c r="R84" s="18">
        <v>700</v>
      </c>
      <c r="S84" s="18">
        <f>VLOOKUP($W84,E$2:R$211,12,TRUE)+VLOOKUP($W84,E$2:R$211,14,TRUE)</f>
        <v>1970</v>
      </c>
      <c r="T84" s="18">
        <f>VLOOKUP(R84,M$2:Q$211,5,TRUE)</f>
        <v>9.000000000000002E-05</v>
      </c>
      <c r="U84" s="18">
        <f>VLOOKUP($R84,F$2:Q$211,12,TRUE)</f>
        <v>0.0003940000000000003</v>
      </c>
      <c r="V84" s="18">
        <f>VLOOKUP(R84,P$2:Q$211,2,TRUE)</f>
        <v>8.600000000000002E-05</v>
      </c>
      <c r="W84" s="18">
        <f t="shared" si="33"/>
        <v>0.0004840000000000003</v>
      </c>
    </row>
    <row r="85" spans="2:23" ht="12.75">
      <c r="B85" s="5">
        <f t="shared" si="30"/>
        <v>0.8300000000000004</v>
      </c>
      <c r="C85" s="6">
        <v>337</v>
      </c>
      <c r="D85" s="6">
        <v>337</v>
      </c>
      <c r="E85" s="6">
        <f t="shared" si="27"/>
        <v>0.0001660000000000001</v>
      </c>
      <c r="F85" s="6">
        <f t="shared" si="28"/>
        <v>8.425</v>
      </c>
      <c r="G85" s="6"/>
      <c r="H85" s="6">
        <f t="shared" si="31"/>
        <v>1.660000000000001</v>
      </c>
      <c r="I85" s="6"/>
      <c r="J85" s="6"/>
      <c r="K85" s="6"/>
      <c r="L85" s="6"/>
      <c r="M85" s="6"/>
      <c r="N85" s="6"/>
      <c r="O85" s="6"/>
      <c r="P85" s="7"/>
      <c r="Q85" s="3">
        <f t="shared" si="32"/>
        <v>0.0001660000000000001</v>
      </c>
      <c r="R85" s="18">
        <v>710</v>
      </c>
      <c r="S85" s="18">
        <f>VLOOKUP($W85,E$2:R$211,12,TRUE)+VLOOKUP($W85,E$2:R$211,14,TRUE)</f>
        <v>1970</v>
      </c>
      <c r="T85" s="18">
        <f>VLOOKUP(R85,M$2:Q$211,5,TRUE)</f>
        <v>9.000000000000002E-05</v>
      </c>
      <c r="U85" s="18">
        <f>VLOOKUP($R85,F$2:Q$211,12,TRUE)</f>
        <v>0.00039600000000000025</v>
      </c>
      <c r="V85" s="18">
        <f>VLOOKUP(R85,P$2:Q$211,2,TRUE)</f>
        <v>8.600000000000002E-05</v>
      </c>
      <c r="W85" s="18">
        <f t="shared" si="33"/>
        <v>0.00048600000000000027</v>
      </c>
    </row>
    <row r="86" spans="2:23" ht="12.75">
      <c r="B86" s="8">
        <f t="shared" si="30"/>
        <v>0.8400000000000004</v>
      </c>
      <c r="C86" s="9">
        <v>344</v>
      </c>
      <c r="D86" s="9">
        <v>344</v>
      </c>
      <c r="E86" s="9">
        <f t="shared" si="27"/>
        <v>0.0001680000000000001</v>
      </c>
      <c r="F86" s="9">
        <f t="shared" si="28"/>
        <v>8.6</v>
      </c>
      <c r="G86" s="9"/>
      <c r="H86" s="9">
        <f t="shared" si="31"/>
        <v>1.6800000000000008</v>
      </c>
      <c r="I86" s="9"/>
      <c r="J86" s="9"/>
      <c r="K86" s="9"/>
      <c r="L86" s="9"/>
      <c r="M86" s="9"/>
      <c r="N86" s="9"/>
      <c r="O86" s="9"/>
      <c r="P86" s="10"/>
      <c r="Q86" s="3">
        <f t="shared" si="32"/>
        <v>0.0001680000000000001</v>
      </c>
      <c r="R86" s="18">
        <v>720</v>
      </c>
      <c r="S86" s="18">
        <f>VLOOKUP($W86,E$2:R$211,12,TRUE)+VLOOKUP($W86,E$2:R$211,14,TRUE)</f>
        <v>1970</v>
      </c>
      <c r="T86" s="18">
        <f>VLOOKUP(R86,M$2:Q$211,5,TRUE)</f>
        <v>9.000000000000002E-05</v>
      </c>
      <c r="U86" s="18">
        <f>VLOOKUP($R86,F$2:Q$211,12,TRUE)</f>
        <v>0.00039600000000000025</v>
      </c>
      <c r="V86" s="18">
        <f>VLOOKUP(R86,P$2:Q$211,2,TRUE)</f>
        <v>8.600000000000002E-05</v>
      </c>
      <c r="W86" s="18">
        <f t="shared" si="33"/>
        <v>0.00048600000000000027</v>
      </c>
    </row>
    <row r="87" spans="2:23" ht="12.75">
      <c r="B87" s="2">
        <f t="shared" si="30"/>
        <v>0.8500000000000004</v>
      </c>
      <c r="C87" s="3">
        <v>352</v>
      </c>
      <c r="D87" s="3">
        <v>352</v>
      </c>
      <c r="E87" s="3">
        <f t="shared" si="27"/>
        <v>0.0001700000000000001</v>
      </c>
      <c r="F87" s="3">
        <f t="shared" si="28"/>
        <v>8.8</v>
      </c>
      <c r="G87" s="3"/>
      <c r="H87" s="3">
        <f t="shared" si="31"/>
        <v>1.7000000000000008</v>
      </c>
      <c r="I87" s="3"/>
      <c r="J87" s="3"/>
      <c r="K87" s="3"/>
      <c r="L87" s="3"/>
      <c r="M87" s="3"/>
      <c r="N87" s="3"/>
      <c r="O87" s="3"/>
      <c r="P87" s="4"/>
      <c r="Q87" s="3">
        <f t="shared" si="32"/>
        <v>0.0001700000000000001</v>
      </c>
      <c r="R87" s="18">
        <v>730</v>
      </c>
      <c r="S87" s="18">
        <f>VLOOKUP($W87,E$2:R$211,12,TRUE)+VLOOKUP($W87,E$2:R$211,14,TRUE)</f>
        <v>1970</v>
      </c>
      <c r="T87" s="18">
        <f>VLOOKUP(R87,M$2:Q$211,5,TRUE)</f>
        <v>9.000000000000002E-05</v>
      </c>
      <c r="U87" s="18">
        <f>VLOOKUP($R87,F$2:Q$211,12,TRUE)</f>
        <v>0.00039600000000000025</v>
      </c>
      <c r="V87" s="18">
        <f>VLOOKUP(R87,P$2:Q$211,2,TRUE)</f>
        <v>8.600000000000002E-05</v>
      </c>
      <c r="W87" s="18">
        <f t="shared" si="33"/>
        <v>0.00048600000000000027</v>
      </c>
    </row>
    <row r="88" spans="2:23" ht="12.75">
      <c r="B88" s="5">
        <f t="shared" si="30"/>
        <v>0.8600000000000004</v>
      </c>
      <c r="C88" s="6">
        <v>360</v>
      </c>
      <c r="D88" s="6">
        <v>360</v>
      </c>
      <c r="E88" s="6">
        <f t="shared" si="27"/>
        <v>0.00017200000000000012</v>
      </c>
      <c r="F88" s="6">
        <f t="shared" si="28"/>
        <v>9</v>
      </c>
      <c r="G88" s="6"/>
      <c r="H88" s="6">
        <f t="shared" si="31"/>
        <v>1.720000000000001</v>
      </c>
      <c r="I88" s="6"/>
      <c r="J88" s="6"/>
      <c r="K88" s="6"/>
      <c r="L88" s="6"/>
      <c r="M88" s="6"/>
      <c r="N88" s="6"/>
      <c r="O88" s="6"/>
      <c r="P88" s="7"/>
      <c r="Q88" s="3">
        <f t="shared" si="32"/>
        <v>0.00017200000000000012</v>
      </c>
      <c r="R88" s="18">
        <v>740</v>
      </c>
      <c r="S88" s="18">
        <f>VLOOKUP($W88,E$2:R$211,12,TRUE)+VLOOKUP($W88,E$2:R$211,14,TRUE)</f>
        <v>1970</v>
      </c>
      <c r="T88" s="18">
        <f>VLOOKUP(R88,M$2:Q$211,5,TRUE)</f>
        <v>9.000000000000002E-05</v>
      </c>
      <c r="U88" s="18">
        <f>VLOOKUP($R88,F$2:Q$211,12,TRUE)</f>
        <v>0.0003980000000000003</v>
      </c>
      <c r="V88" s="18">
        <f>VLOOKUP(R88,P$2:Q$211,2,TRUE)</f>
        <v>8.600000000000002E-05</v>
      </c>
      <c r="W88" s="18">
        <f t="shared" si="33"/>
        <v>0.0004880000000000003</v>
      </c>
    </row>
    <row r="89" spans="2:23" ht="12.75">
      <c r="B89" s="5">
        <f t="shared" si="30"/>
        <v>0.8700000000000004</v>
      </c>
      <c r="C89" s="6">
        <v>369</v>
      </c>
      <c r="D89" s="6">
        <v>369</v>
      </c>
      <c r="E89" s="6">
        <f t="shared" si="27"/>
        <v>0.0001740000000000001</v>
      </c>
      <c r="F89" s="6">
        <f t="shared" si="28"/>
        <v>9.225</v>
      </c>
      <c r="G89" s="6"/>
      <c r="H89" s="6">
        <f t="shared" si="31"/>
        <v>1.740000000000001</v>
      </c>
      <c r="I89" s="6"/>
      <c r="J89" s="6"/>
      <c r="K89" s="6"/>
      <c r="L89" s="6"/>
      <c r="M89" s="6"/>
      <c r="N89" s="6"/>
      <c r="O89" s="6"/>
      <c r="P89" s="7"/>
      <c r="Q89" s="3">
        <f t="shared" si="32"/>
        <v>0.0001740000000000001</v>
      </c>
      <c r="R89" s="18">
        <v>750</v>
      </c>
      <c r="S89" s="18">
        <f>VLOOKUP($W89,E$2:R$211,12,TRUE)+VLOOKUP($W89,E$2:R$211,14,TRUE)</f>
        <v>1970</v>
      </c>
      <c r="T89" s="18">
        <f>VLOOKUP(R89,M$2:Q$211,5,TRUE)</f>
        <v>9.200000000000001E-05</v>
      </c>
      <c r="U89" s="18">
        <f>VLOOKUP($R89,F$2:Q$211,12,TRUE)</f>
        <v>0.0003980000000000003</v>
      </c>
      <c r="V89" s="18">
        <f>VLOOKUP(R89,P$2:Q$211,2,TRUE)</f>
        <v>8.600000000000002E-05</v>
      </c>
      <c r="W89" s="18">
        <f t="shared" si="33"/>
        <v>0.0004900000000000003</v>
      </c>
    </row>
    <row r="90" spans="2:23" ht="12.75">
      <c r="B90" s="5">
        <f t="shared" si="30"/>
        <v>0.8800000000000004</v>
      </c>
      <c r="C90" s="6">
        <v>378</v>
      </c>
      <c r="D90" s="6">
        <v>378</v>
      </c>
      <c r="E90" s="6">
        <f t="shared" si="27"/>
        <v>0.0001760000000000001</v>
      </c>
      <c r="F90" s="6">
        <f t="shared" si="28"/>
        <v>9.450000000000001</v>
      </c>
      <c r="G90" s="6"/>
      <c r="H90" s="6">
        <f t="shared" si="31"/>
        <v>1.760000000000001</v>
      </c>
      <c r="I90" s="6"/>
      <c r="J90" s="6"/>
      <c r="K90" s="6"/>
      <c r="L90" s="6"/>
      <c r="M90" s="6"/>
      <c r="N90" s="6"/>
      <c r="O90" s="6"/>
      <c r="P90" s="7"/>
      <c r="Q90" s="3">
        <f t="shared" si="32"/>
        <v>0.0001760000000000001</v>
      </c>
      <c r="R90" s="18">
        <v>760</v>
      </c>
      <c r="S90" s="18">
        <f>VLOOKUP($W90,E$2:R$211,12,TRUE)+VLOOKUP($W90,E$2:R$211,14,TRUE)</f>
        <v>1970</v>
      </c>
      <c r="T90" s="18">
        <f>VLOOKUP(R90,M$2:Q$211,5,TRUE)</f>
        <v>9.200000000000001E-05</v>
      </c>
      <c r="U90" s="18">
        <f>VLOOKUP($R90,F$2:Q$211,12,TRUE)</f>
        <v>0.0003980000000000003</v>
      </c>
      <c r="V90" s="18">
        <f>VLOOKUP(R90,P$2:Q$211,2,TRUE)</f>
        <v>8.800000000000001E-05</v>
      </c>
      <c r="W90" s="18">
        <f t="shared" si="33"/>
        <v>0.0004900000000000003</v>
      </c>
    </row>
    <row r="91" spans="2:23" ht="12.75">
      <c r="B91" s="5">
        <f t="shared" si="30"/>
        <v>0.8900000000000005</v>
      </c>
      <c r="C91" s="6">
        <v>387</v>
      </c>
      <c r="D91" s="6">
        <v>387</v>
      </c>
      <c r="E91" s="6">
        <f t="shared" si="27"/>
        <v>0.0001780000000000001</v>
      </c>
      <c r="F91" s="6">
        <f t="shared" si="28"/>
        <v>9.675</v>
      </c>
      <c r="G91" s="6"/>
      <c r="H91" s="6">
        <f t="shared" si="31"/>
        <v>1.780000000000001</v>
      </c>
      <c r="I91" s="6"/>
      <c r="J91" s="6"/>
      <c r="K91" s="6"/>
      <c r="L91" s="6"/>
      <c r="M91" s="6"/>
      <c r="N91" s="6"/>
      <c r="O91" s="6"/>
      <c r="P91" s="7"/>
      <c r="Q91" s="3">
        <f t="shared" si="32"/>
        <v>0.0001780000000000001</v>
      </c>
      <c r="R91" s="18">
        <v>770</v>
      </c>
      <c r="S91" s="18">
        <f>VLOOKUP($W91,E$2:R$211,12,TRUE)+VLOOKUP($W91,E$2:R$211,14,TRUE)</f>
        <v>1970</v>
      </c>
      <c r="T91" s="18">
        <f>VLOOKUP(R91,M$2:Q$211,5,TRUE)</f>
        <v>9.200000000000001E-05</v>
      </c>
      <c r="U91" s="18">
        <f>VLOOKUP($R91,F$2:Q$211,12,TRUE)</f>
        <v>0.0003980000000000003</v>
      </c>
      <c r="V91" s="18">
        <f>VLOOKUP(R91,P$2:Q$211,2,TRUE)</f>
        <v>8.800000000000001E-05</v>
      </c>
      <c r="W91" s="18">
        <f t="shared" si="33"/>
        <v>0.0004900000000000003</v>
      </c>
    </row>
    <row r="92" spans="2:23" ht="12.75">
      <c r="B92" s="5">
        <f t="shared" si="30"/>
        <v>0.9000000000000005</v>
      </c>
      <c r="C92" s="6">
        <v>397</v>
      </c>
      <c r="D92" s="6">
        <v>397</v>
      </c>
      <c r="E92" s="6">
        <f t="shared" si="27"/>
        <v>0.00018000000000000012</v>
      </c>
      <c r="F92" s="6">
        <f t="shared" si="28"/>
        <v>9.925</v>
      </c>
      <c r="G92" s="6"/>
      <c r="H92" s="6">
        <f t="shared" si="31"/>
        <v>1.8000000000000012</v>
      </c>
      <c r="I92" s="6"/>
      <c r="J92" s="6"/>
      <c r="K92" s="6"/>
      <c r="L92" s="6"/>
      <c r="M92" s="6"/>
      <c r="N92" s="6"/>
      <c r="O92" s="6"/>
      <c r="P92" s="7"/>
      <c r="Q92" s="3">
        <f t="shared" si="32"/>
        <v>0.00018000000000000012</v>
      </c>
      <c r="R92" s="18">
        <v>780</v>
      </c>
      <c r="S92" s="18">
        <f>VLOOKUP($W92,E$2:R$211,12,TRUE)+VLOOKUP($W92,E$2:R$211,14,TRUE)</f>
        <v>1970</v>
      </c>
      <c r="T92" s="18">
        <f>VLOOKUP(R92,M$2:Q$211,5,TRUE)</f>
        <v>9.200000000000001E-05</v>
      </c>
      <c r="U92" s="18">
        <f>VLOOKUP($R92,F$2:Q$211,12,TRUE)</f>
        <v>0.0004000000000000003</v>
      </c>
      <c r="V92" s="18">
        <f>VLOOKUP(R92,P$2:Q$211,2,TRUE)</f>
        <v>8.800000000000001E-05</v>
      </c>
      <c r="W92" s="18">
        <f t="shared" si="33"/>
        <v>0.0004920000000000002</v>
      </c>
    </row>
    <row r="93" spans="2:23" ht="12.75">
      <c r="B93" s="5">
        <f t="shared" si="30"/>
        <v>0.9100000000000005</v>
      </c>
      <c r="C93" s="6">
        <v>407</v>
      </c>
      <c r="D93" s="6">
        <v>407</v>
      </c>
      <c r="E93" s="6">
        <f t="shared" si="27"/>
        <v>0.00018200000000000011</v>
      </c>
      <c r="F93" s="6">
        <f t="shared" si="28"/>
        <v>10.175</v>
      </c>
      <c r="G93" s="6"/>
      <c r="H93" s="6">
        <f t="shared" si="31"/>
        <v>1.820000000000001</v>
      </c>
      <c r="I93" s="6"/>
      <c r="J93" s="6"/>
      <c r="K93" s="6"/>
      <c r="L93" s="6"/>
      <c r="M93" s="6"/>
      <c r="N93" s="6"/>
      <c r="O93" s="6"/>
      <c r="P93" s="7"/>
      <c r="Q93" s="3">
        <f t="shared" si="32"/>
        <v>0.00018200000000000011</v>
      </c>
      <c r="R93" s="18">
        <v>790</v>
      </c>
      <c r="S93" s="18">
        <f>VLOOKUP($W93,E$2:R$211,12,TRUE)+VLOOKUP($W93,E$2:R$211,14,TRUE)</f>
        <v>1970</v>
      </c>
      <c r="T93" s="18">
        <f>VLOOKUP(R93,M$2:Q$211,5,TRUE)</f>
        <v>9.200000000000001E-05</v>
      </c>
      <c r="U93" s="18">
        <f>VLOOKUP($R93,F$2:Q$211,12,TRUE)</f>
        <v>0.0004000000000000003</v>
      </c>
      <c r="V93" s="18">
        <f>VLOOKUP(R93,P$2:Q$211,2,TRUE)</f>
        <v>8.800000000000001E-05</v>
      </c>
      <c r="W93" s="18">
        <f t="shared" si="33"/>
        <v>0.0004920000000000002</v>
      </c>
    </row>
    <row r="94" spans="2:23" ht="12.75">
      <c r="B94" s="5">
        <f t="shared" si="30"/>
        <v>0.9200000000000005</v>
      </c>
      <c r="C94" s="6">
        <v>417</v>
      </c>
      <c r="D94" s="6">
        <v>417</v>
      </c>
      <c r="E94" s="6">
        <f t="shared" si="27"/>
        <v>0.0001840000000000001</v>
      </c>
      <c r="F94" s="6">
        <f t="shared" si="28"/>
        <v>10.425</v>
      </c>
      <c r="G94" s="6"/>
      <c r="H94" s="6">
        <f t="shared" si="31"/>
        <v>1.840000000000001</v>
      </c>
      <c r="I94" s="6"/>
      <c r="J94" s="6"/>
      <c r="K94" s="6"/>
      <c r="L94" s="6"/>
      <c r="M94" s="6"/>
      <c r="N94" s="6"/>
      <c r="O94" s="6"/>
      <c r="P94" s="7"/>
      <c r="Q94" s="3">
        <f t="shared" si="32"/>
        <v>0.0001840000000000001</v>
      </c>
      <c r="R94" s="18">
        <v>800</v>
      </c>
      <c r="S94" s="18">
        <f>VLOOKUP($W94,E$2:R$211,12,TRUE)+VLOOKUP($W94,E$2:R$211,14,TRUE)</f>
        <v>1970</v>
      </c>
      <c r="T94" s="18">
        <f>VLOOKUP(R94,M$2:Q$211,5,TRUE)</f>
        <v>9.200000000000001E-05</v>
      </c>
      <c r="U94" s="18">
        <f>VLOOKUP($R94,F$2:Q$211,12,TRUE)</f>
        <v>0.0004000000000000003</v>
      </c>
      <c r="V94" s="18">
        <f>VLOOKUP(R94,P$2:Q$211,2,TRUE)</f>
        <v>8.800000000000001E-05</v>
      </c>
      <c r="W94" s="18">
        <f t="shared" si="33"/>
        <v>0.0004920000000000002</v>
      </c>
    </row>
    <row r="95" spans="2:23" ht="12.75">
      <c r="B95" s="5">
        <f t="shared" si="30"/>
        <v>0.9300000000000005</v>
      </c>
      <c r="C95" s="6">
        <v>427</v>
      </c>
      <c r="D95" s="6">
        <v>427</v>
      </c>
      <c r="E95" s="6">
        <f t="shared" si="27"/>
        <v>0.0001860000000000001</v>
      </c>
      <c r="F95" s="6">
        <f t="shared" si="28"/>
        <v>10.675</v>
      </c>
      <c r="G95" s="6"/>
      <c r="H95" s="6">
        <f t="shared" si="31"/>
        <v>1.860000000000001</v>
      </c>
      <c r="I95" s="6"/>
      <c r="J95" s="6"/>
      <c r="K95" s="6"/>
      <c r="L95" s="6"/>
      <c r="M95" s="6"/>
      <c r="N95" s="6"/>
      <c r="O95" s="6"/>
      <c r="P95" s="7"/>
      <c r="Q95" s="3">
        <f t="shared" si="32"/>
        <v>0.0001860000000000001</v>
      </c>
      <c r="R95" s="18">
        <v>810</v>
      </c>
      <c r="S95" s="18">
        <f>VLOOKUP($W95,E$2:R$211,12,TRUE)+VLOOKUP($W95,E$2:R$211,14,TRUE)</f>
        <v>1970</v>
      </c>
      <c r="T95" s="18">
        <f>VLOOKUP(R95,M$2:Q$211,5,TRUE)</f>
        <v>9.200000000000001E-05</v>
      </c>
      <c r="U95" s="18">
        <f>VLOOKUP($R95,F$2:Q$211,12,TRUE)</f>
        <v>0.0004000000000000003</v>
      </c>
      <c r="V95" s="18">
        <f>VLOOKUP(R95,P$2:Q$211,2,TRUE)</f>
        <v>8.800000000000001E-05</v>
      </c>
      <c r="W95" s="18">
        <f t="shared" si="33"/>
        <v>0.0004920000000000002</v>
      </c>
    </row>
    <row r="96" spans="2:23" ht="12.75">
      <c r="B96" s="5">
        <f t="shared" si="30"/>
        <v>0.9400000000000005</v>
      </c>
      <c r="C96" s="6">
        <v>437</v>
      </c>
      <c r="D96" s="6">
        <v>437</v>
      </c>
      <c r="E96" s="6">
        <f t="shared" si="27"/>
        <v>0.00018800000000000012</v>
      </c>
      <c r="F96" s="6">
        <f t="shared" si="28"/>
        <v>10.925</v>
      </c>
      <c r="G96" s="6"/>
      <c r="H96" s="6">
        <f t="shared" si="31"/>
        <v>1.8800000000000012</v>
      </c>
      <c r="I96" s="6"/>
      <c r="J96" s="6"/>
      <c r="K96" s="6"/>
      <c r="L96" s="6"/>
      <c r="M96" s="6"/>
      <c r="N96" s="6"/>
      <c r="O96" s="6"/>
      <c r="P96" s="7"/>
      <c r="Q96" s="3">
        <f t="shared" si="32"/>
        <v>0.00018800000000000012</v>
      </c>
      <c r="R96" s="18">
        <v>820</v>
      </c>
      <c r="S96" s="18">
        <f>VLOOKUP($W96,E$2:R$211,12,TRUE)+VLOOKUP($W96,E$2:R$211,14,TRUE)</f>
        <v>1970</v>
      </c>
      <c r="T96" s="18">
        <f>VLOOKUP(R96,M$2:Q$211,5,TRUE)</f>
        <v>9.200000000000001E-05</v>
      </c>
      <c r="U96" s="18">
        <f>VLOOKUP($R96,F$2:Q$211,12,TRUE)</f>
        <v>0.0004020000000000003</v>
      </c>
      <c r="V96" s="18">
        <f>VLOOKUP(R96,P$2:Q$211,2,TRUE)</f>
        <v>8.800000000000001E-05</v>
      </c>
      <c r="W96" s="18">
        <f t="shared" si="33"/>
        <v>0.0004940000000000003</v>
      </c>
    </row>
    <row r="97" spans="2:23" ht="12.75">
      <c r="B97" s="8">
        <f t="shared" si="30"/>
        <v>0.9500000000000005</v>
      </c>
      <c r="C97" s="9">
        <v>447</v>
      </c>
      <c r="D97" s="9">
        <v>447</v>
      </c>
      <c r="E97" s="9">
        <f t="shared" si="27"/>
        <v>0.00019000000000000012</v>
      </c>
      <c r="F97" s="9">
        <f t="shared" si="28"/>
        <v>11.175</v>
      </c>
      <c r="G97" s="9"/>
      <c r="H97" s="9">
        <f t="shared" si="31"/>
        <v>1.900000000000001</v>
      </c>
      <c r="I97" s="9"/>
      <c r="J97" s="9"/>
      <c r="K97" s="9"/>
      <c r="L97" s="9"/>
      <c r="M97" s="9"/>
      <c r="N97" s="9"/>
      <c r="O97" s="9"/>
      <c r="P97" s="10"/>
      <c r="Q97" s="3">
        <f t="shared" si="32"/>
        <v>0.00019000000000000012</v>
      </c>
      <c r="R97" s="18">
        <v>830</v>
      </c>
      <c r="S97" s="18">
        <f>VLOOKUP($W97,E$2:R$211,12,TRUE)+VLOOKUP($W97,E$2:R$211,14,TRUE)</f>
        <v>1970</v>
      </c>
      <c r="T97" s="18">
        <f>VLOOKUP(R97,M$2:Q$211,5,TRUE)</f>
        <v>9.200000000000001E-05</v>
      </c>
      <c r="U97" s="18">
        <f>VLOOKUP($R97,F$2:Q$211,12,TRUE)</f>
        <v>0.0004020000000000003</v>
      </c>
      <c r="V97" s="18">
        <f>VLOOKUP(R97,P$2:Q$211,2,TRUE)</f>
        <v>8.800000000000001E-05</v>
      </c>
      <c r="W97" s="18">
        <f t="shared" si="33"/>
        <v>0.0004940000000000003</v>
      </c>
    </row>
    <row r="98" spans="2:23" ht="12.75">
      <c r="B98" s="2">
        <f t="shared" si="30"/>
        <v>0.9600000000000005</v>
      </c>
      <c r="C98" s="3">
        <v>458</v>
      </c>
      <c r="D98" s="3">
        <v>458</v>
      </c>
      <c r="E98" s="3">
        <f t="shared" si="27"/>
        <v>0.0001920000000000001</v>
      </c>
      <c r="F98" s="3">
        <f t="shared" si="28"/>
        <v>11.450000000000001</v>
      </c>
      <c r="G98" s="3"/>
      <c r="H98" s="3">
        <f t="shared" si="31"/>
        <v>1.920000000000001</v>
      </c>
      <c r="I98" s="3"/>
      <c r="J98" s="3"/>
      <c r="K98" s="3"/>
      <c r="L98" s="3"/>
      <c r="M98" s="3"/>
      <c r="N98" s="3"/>
      <c r="O98" s="3"/>
      <c r="P98" s="4"/>
      <c r="Q98" s="3">
        <f t="shared" si="32"/>
        <v>0.0001920000000000001</v>
      </c>
      <c r="R98" s="18">
        <v>840</v>
      </c>
      <c r="S98" s="18">
        <f>VLOOKUP($W98,E$2:R$211,12,TRUE)+VLOOKUP($W98,E$2:R$211,14,TRUE)</f>
        <v>1970</v>
      </c>
      <c r="T98" s="18">
        <f>VLOOKUP(R98,M$2:Q$211,5,TRUE)</f>
        <v>9.200000000000001E-05</v>
      </c>
      <c r="U98" s="18">
        <f>VLOOKUP($R98,F$2:Q$211,12,TRUE)</f>
        <v>0.0004020000000000003</v>
      </c>
      <c r="V98" s="18">
        <f>VLOOKUP(R98,P$2:Q$211,2,TRUE)</f>
        <v>8.800000000000001E-05</v>
      </c>
      <c r="W98" s="18">
        <f t="shared" si="33"/>
        <v>0.0004940000000000003</v>
      </c>
    </row>
    <row r="99" spans="2:23" ht="12.75">
      <c r="B99" s="5">
        <f t="shared" si="30"/>
        <v>0.9700000000000005</v>
      </c>
      <c r="C99" s="6">
        <v>469</v>
      </c>
      <c r="D99" s="6">
        <v>469</v>
      </c>
      <c r="E99" s="6">
        <f t="shared" si="27"/>
        <v>0.0001940000000000001</v>
      </c>
      <c r="F99" s="6">
        <f t="shared" si="28"/>
        <v>11.725000000000001</v>
      </c>
      <c r="G99" s="6"/>
      <c r="H99" s="6">
        <f t="shared" si="31"/>
        <v>1.940000000000001</v>
      </c>
      <c r="I99" s="6"/>
      <c r="J99" s="6"/>
      <c r="K99" s="6"/>
      <c r="L99" s="6"/>
      <c r="M99" s="6"/>
      <c r="N99" s="6"/>
      <c r="O99" s="6"/>
      <c r="P99" s="7"/>
      <c r="Q99" s="3">
        <f t="shared" si="32"/>
        <v>0.0001940000000000001</v>
      </c>
      <c r="R99" s="18">
        <v>850</v>
      </c>
      <c r="S99" s="18">
        <f>VLOOKUP($W99,E$2:R$211,12,TRUE)+VLOOKUP($W99,E$2:R$211,14,TRUE)</f>
        <v>1970</v>
      </c>
      <c r="T99" s="18">
        <f>VLOOKUP(R99,M$2:Q$211,5,TRUE)</f>
        <v>9.200000000000001E-05</v>
      </c>
      <c r="U99" s="18">
        <f>VLOOKUP($R99,F$2:Q$211,12,TRUE)</f>
        <v>0.0004020000000000003</v>
      </c>
      <c r="V99" s="18">
        <f>VLOOKUP(R99,P$2:Q$211,2,TRUE)</f>
        <v>8.800000000000001E-05</v>
      </c>
      <c r="W99" s="18">
        <f t="shared" si="33"/>
        <v>0.0004940000000000003</v>
      </c>
    </row>
    <row r="100" spans="2:23" ht="12.75">
      <c r="B100" s="5">
        <f t="shared" si="30"/>
        <v>0.9800000000000005</v>
      </c>
      <c r="C100" s="6">
        <v>480</v>
      </c>
      <c r="D100" s="6">
        <v>480</v>
      </c>
      <c r="E100" s="6">
        <f t="shared" si="27"/>
        <v>0.00019600000000000013</v>
      </c>
      <c r="F100" s="6">
        <f t="shared" si="28"/>
        <v>12</v>
      </c>
      <c r="G100" s="6"/>
      <c r="H100" s="6">
        <f t="shared" si="31"/>
        <v>1.9600000000000013</v>
      </c>
      <c r="I100" s="6"/>
      <c r="J100" s="6"/>
      <c r="K100" s="6"/>
      <c r="L100" s="6"/>
      <c r="M100" s="6"/>
      <c r="N100" s="6"/>
      <c r="O100" s="6"/>
      <c r="P100" s="7"/>
      <c r="Q100" s="3">
        <f t="shared" si="32"/>
        <v>0.00019600000000000013</v>
      </c>
      <c r="R100" s="18">
        <v>860</v>
      </c>
      <c r="S100" s="18">
        <f>VLOOKUP($W100,E$2:R$211,12,TRUE)+VLOOKUP($W100,E$2:R$211,14,TRUE)</f>
        <v>1970</v>
      </c>
      <c r="T100" s="18">
        <f>VLOOKUP(R100,M$2:Q$211,5,TRUE)</f>
        <v>9.200000000000001E-05</v>
      </c>
      <c r="U100" s="18">
        <f>VLOOKUP($R100,F$2:Q$211,12,TRUE)</f>
        <v>0.0004040000000000002</v>
      </c>
      <c r="V100" s="18">
        <f>VLOOKUP(R100,P$2:Q$211,2,TRUE)</f>
        <v>8.800000000000001E-05</v>
      </c>
      <c r="W100" s="18">
        <f t="shared" si="33"/>
        <v>0.0004960000000000002</v>
      </c>
    </row>
    <row r="101" spans="2:23" ht="12.75">
      <c r="B101" s="5">
        <f t="shared" si="30"/>
        <v>0.9900000000000005</v>
      </c>
      <c r="C101" s="6">
        <v>491</v>
      </c>
      <c r="D101" s="6">
        <v>491</v>
      </c>
      <c r="E101" s="6">
        <f t="shared" si="27"/>
        <v>0.00019800000000000012</v>
      </c>
      <c r="F101" s="6">
        <f t="shared" si="28"/>
        <v>12.275</v>
      </c>
      <c r="G101" s="6"/>
      <c r="H101" s="6">
        <f t="shared" si="31"/>
        <v>1.980000000000001</v>
      </c>
      <c r="I101" s="6"/>
      <c r="J101" s="6"/>
      <c r="K101" s="6"/>
      <c r="L101" s="6"/>
      <c r="M101" s="6"/>
      <c r="N101" s="6"/>
      <c r="O101" s="6"/>
      <c r="P101" s="7"/>
      <c r="Q101" s="3">
        <f t="shared" si="32"/>
        <v>0.00019800000000000012</v>
      </c>
      <c r="R101" s="18">
        <v>870</v>
      </c>
      <c r="S101" s="18">
        <f>VLOOKUP($W101,E$2:R$211,12,TRUE)+VLOOKUP($W101,E$2:R$211,14,TRUE)</f>
        <v>1970</v>
      </c>
      <c r="T101" s="18">
        <f>VLOOKUP(R101,M$2:Q$211,5,TRUE)</f>
        <v>9.200000000000001E-05</v>
      </c>
      <c r="U101" s="18">
        <f>VLOOKUP($R101,F$2:Q$211,12,TRUE)</f>
        <v>0.0004040000000000002</v>
      </c>
      <c r="V101" s="18">
        <f>VLOOKUP(R101,P$2:Q$211,2,TRUE)</f>
        <v>8.800000000000001E-05</v>
      </c>
      <c r="W101" s="18">
        <f t="shared" si="33"/>
        <v>0.0004960000000000002</v>
      </c>
    </row>
    <row r="102" spans="2:23" ht="12.75">
      <c r="B102" s="5">
        <f t="shared" si="30"/>
        <v>1.0000000000000004</v>
      </c>
      <c r="C102" s="6">
        <v>502</v>
      </c>
      <c r="D102" s="6">
        <v>502</v>
      </c>
      <c r="E102" s="6">
        <f t="shared" si="27"/>
        <v>0.0002000000000000001</v>
      </c>
      <c r="F102" s="6">
        <f t="shared" si="28"/>
        <v>12.55</v>
      </c>
      <c r="G102" s="6"/>
      <c r="H102" s="6">
        <f t="shared" si="31"/>
        <v>2.000000000000001</v>
      </c>
      <c r="I102" s="6"/>
      <c r="J102" s="6"/>
      <c r="K102" s="6"/>
      <c r="L102" s="6"/>
      <c r="M102" s="6"/>
      <c r="N102" s="6"/>
      <c r="O102" s="6"/>
      <c r="P102" s="7"/>
      <c r="Q102" s="3">
        <f t="shared" si="32"/>
        <v>0.0002000000000000001</v>
      </c>
      <c r="R102" s="18">
        <v>880</v>
      </c>
      <c r="S102" s="18">
        <f>VLOOKUP($W102,E$2:R$211,12,TRUE)+VLOOKUP($W102,E$2:R$211,14,TRUE)</f>
        <v>1970</v>
      </c>
      <c r="T102" s="18">
        <f>VLOOKUP(R102,M$2:Q$211,5,TRUE)</f>
        <v>9.400000000000004E-05</v>
      </c>
      <c r="U102" s="18">
        <f>VLOOKUP($R102,F$2:Q$211,12,TRUE)</f>
        <v>0.0004040000000000002</v>
      </c>
      <c r="V102" s="18">
        <f>VLOOKUP(R102,P$2:Q$211,2,TRUE)</f>
        <v>8.800000000000001E-05</v>
      </c>
      <c r="W102" s="18">
        <f t="shared" si="33"/>
        <v>0.0004980000000000003</v>
      </c>
    </row>
    <row r="103" spans="2:23" ht="12.75">
      <c r="B103" s="5">
        <f t="shared" si="30"/>
        <v>1.0100000000000005</v>
      </c>
      <c r="C103" s="6">
        <v>514</v>
      </c>
      <c r="D103" s="6">
        <v>514</v>
      </c>
      <c r="E103" s="6">
        <f t="shared" si="27"/>
        <v>0.0002020000000000001</v>
      </c>
      <c r="F103" s="6">
        <f t="shared" si="28"/>
        <v>12.850000000000001</v>
      </c>
      <c r="G103" s="6"/>
      <c r="H103" s="6"/>
      <c r="I103" s="6"/>
      <c r="J103" s="6"/>
      <c r="K103" s="6"/>
      <c r="L103" s="6"/>
      <c r="M103" s="6"/>
      <c r="N103" s="6"/>
      <c r="O103" s="6"/>
      <c r="P103" s="7"/>
      <c r="Q103" s="3">
        <f t="shared" si="32"/>
        <v>0.0002020000000000001</v>
      </c>
      <c r="R103" s="18">
        <v>890</v>
      </c>
      <c r="S103" s="18">
        <f>VLOOKUP($W103,E$2:R$211,12,TRUE)+VLOOKUP($W103,E$2:R$211,14,TRUE)</f>
        <v>1970</v>
      </c>
      <c r="T103" s="18">
        <f>VLOOKUP(R103,M$2:Q$211,5,TRUE)</f>
        <v>9.400000000000004E-05</v>
      </c>
      <c r="U103" s="18">
        <f>VLOOKUP($R103,F$2:Q$211,12,TRUE)</f>
        <v>0.0004040000000000002</v>
      </c>
      <c r="V103" s="18">
        <f>VLOOKUP(R103,P$2:Q$211,2,TRUE)</f>
        <v>8.800000000000001E-05</v>
      </c>
      <c r="W103" s="18">
        <f t="shared" si="33"/>
        <v>0.0004980000000000003</v>
      </c>
    </row>
    <row r="104" spans="2:23" ht="12.75">
      <c r="B104" s="5">
        <f t="shared" si="30"/>
        <v>1.0200000000000005</v>
      </c>
      <c r="C104" s="6">
        <v>527</v>
      </c>
      <c r="D104" s="6">
        <v>527</v>
      </c>
      <c r="E104" s="6">
        <f t="shared" si="27"/>
        <v>0.0002040000000000001</v>
      </c>
      <c r="F104" s="6">
        <f t="shared" si="28"/>
        <v>13.175</v>
      </c>
      <c r="G104" s="6"/>
      <c r="H104" s="6"/>
      <c r="I104" s="6"/>
      <c r="J104" s="6"/>
      <c r="K104" s="6"/>
      <c r="L104" s="6"/>
      <c r="M104" s="6"/>
      <c r="N104" s="6"/>
      <c r="O104" s="6"/>
      <c r="P104" s="7"/>
      <c r="Q104" s="3">
        <f t="shared" si="32"/>
        <v>0.0002040000000000001</v>
      </c>
      <c r="R104" s="18">
        <v>900</v>
      </c>
      <c r="S104" s="18">
        <f>VLOOKUP($W104,E$2:R$211,12,TRUE)+VLOOKUP($W104,E$2:R$211,14,TRUE)</f>
        <v>1970</v>
      </c>
      <c r="T104" s="18">
        <f>VLOOKUP(R104,M$2:Q$211,5,TRUE)</f>
        <v>9.400000000000004E-05</v>
      </c>
      <c r="U104" s="18">
        <f>VLOOKUP($R104,F$2:Q$211,12,TRUE)</f>
        <v>0.0004040000000000002</v>
      </c>
      <c r="V104" s="18">
        <f>VLOOKUP(R104,P$2:Q$211,2,TRUE)</f>
        <v>8.800000000000001E-05</v>
      </c>
      <c r="W104" s="18">
        <f t="shared" si="33"/>
        <v>0.0004980000000000003</v>
      </c>
    </row>
    <row r="105" spans="2:23" ht="12.75">
      <c r="B105" s="5">
        <f t="shared" si="30"/>
        <v>1.0300000000000005</v>
      </c>
      <c r="C105" s="6">
        <v>541</v>
      </c>
      <c r="D105" s="6">
        <v>541</v>
      </c>
      <c r="E105" s="6">
        <f t="shared" si="27"/>
        <v>0.0002060000000000001</v>
      </c>
      <c r="F105" s="6">
        <f t="shared" si="28"/>
        <v>13.525</v>
      </c>
      <c r="G105" s="6"/>
      <c r="H105" s="6"/>
      <c r="I105" s="6"/>
      <c r="J105" s="6"/>
      <c r="K105" s="6"/>
      <c r="L105" s="6"/>
      <c r="M105" s="6"/>
      <c r="N105" s="6"/>
      <c r="O105" s="6"/>
      <c r="P105" s="7"/>
      <c r="Q105" s="3">
        <f t="shared" si="32"/>
        <v>0.0002060000000000001</v>
      </c>
      <c r="R105" s="18">
        <v>910</v>
      </c>
      <c r="S105" s="18">
        <f>VLOOKUP($W105,E$2:R$211,12,TRUE)+VLOOKUP($W105,E$2:R$211,14,TRUE)</f>
        <v>1970</v>
      </c>
      <c r="T105" s="18">
        <f>VLOOKUP(R105,M$2:Q$211,5,TRUE)</f>
        <v>9.400000000000004E-05</v>
      </c>
      <c r="U105" s="18">
        <f>VLOOKUP($R105,F$2:Q$211,12,TRUE)</f>
        <v>0.0004040000000000002</v>
      </c>
      <c r="V105" s="18">
        <f>VLOOKUP(R105,P$2:Q$211,2,TRUE)</f>
        <v>8.800000000000001E-05</v>
      </c>
      <c r="W105" s="18">
        <f t="shared" si="33"/>
        <v>0.0004980000000000003</v>
      </c>
    </row>
    <row r="106" spans="2:23" ht="12.75">
      <c r="B106" s="5">
        <f t="shared" si="30"/>
        <v>1.0400000000000005</v>
      </c>
      <c r="C106" s="6">
        <v>555</v>
      </c>
      <c r="D106" s="6">
        <v>555</v>
      </c>
      <c r="E106" s="6">
        <f t="shared" si="27"/>
        <v>0.00020800000000000012</v>
      </c>
      <c r="F106" s="6">
        <f t="shared" si="28"/>
        <v>13.875</v>
      </c>
      <c r="G106" s="6"/>
      <c r="H106" s="6"/>
      <c r="I106" s="6"/>
      <c r="J106" s="6"/>
      <c r="K106" s="6"/>
      <c r="L106" s="6"/>
      <c r="M106" s="6"/>
      <c r="N106" s="6"/>
      <c r="O106" s="6"/>
      <c r="P106" s="7"/>
      <c r="Q106" s="3">
        <f t="shared" si="32"/>
        <v>0.00020800000000000012</v>
      </c>
      <c r="R106" s="18">
        <v>920</v>
      </c>
      <c r="S106" s="18">
        <f>VLOOKUP($W106,E$2:R$211,12,TRUE)+VLOOKUP($W106,E$2:R$211,14,TRUE)</f>
        <v>1970</v>
      </c>
      <c r="T106" s="18">
        <f>VLOOKUP(R106,M$2:Q$211,5,TRUE)</f>
        <v>9.400000000000004E-05</v>
      </c>
      <c r="U106" s="18">
        <f>VLOOKUP($R106,F$2:Q$211,12,TRUE)</f>
        <v>0.00040600000000000017</v>
      </c>
      <c r="V106" s="18">
        <f>VLOOKUP(R106,P$2:Q$211,2,TRUE)</f>
        <v>9.000000000000002E-05</v>
      </c>
      <c r="W106" s="18">
        <f t="shared" si="33"/>
        <v>0.0005000000000000002</v>
      </c>
    </row>
    <row r="107" spans="2:23" ht="12.75">
      <c r="B107" s="5">
        <f t="shared" si="30"/>
        <v>1.0500000000000005</v>
      </c>
      <c r="C107" s="6">
        <v>570</v>
      </c>
      <c r="D107" s="6">
        <v>570</v>
      </c>
      <c r="E107" s="6">
        <f aca="true" t="shared" si="34" ref="E107:E170">B107*20*10^-5</f>
        <v>0.00021000000000000012</v>
      </c>
      <c r="F107" s="6">
        <f aca="true" t="shared" si="35" ref="F107:F170">D107*0.025</f>
        <v>14.25</v>
      </c>
      <c r="G107" s="6"/>
      <c r="H107" s="6"/>
      <c r="I107" s="6"/>
      <c r="J107" s="6"/>
      <c r="K107" s="6"/>
      <c r="L107" s="6"/>
      <c r="M107" s="6"/>
      <c r="N107" s="6"/>
      <c r="O107" s="6"/>
      <c r="P107" s="7"/>
      <c r="Q107" s="3">
        <f t="shared" si="32"/>
        <v>0.00021000000000000012</v>
      </c>
      <c r="R107" s="18">
        <v>930</v>
      </c>
      <c r="S107" s="18">
        <f>VLOOKUP($W107,E$2:R$211,12,TRUE)+VLOOKUP($W107,E$2:R$211,14,TRUE)</f>
        <v>1970</v>
      </c>
      <c r="T107" s="18">
        <f>VLOOKUP(R107,M$2:Q$211,5,TRUE)</f>
        <v>9.400000000000004E-05</v>
      </c>
      <c r="U107" s="18">
        <f>VLOOKUP($R107,F$2:Q$211,12,TRUE)</f>
        <v>0.00040600000000000017</v>
      </c>
      <c r="V107" s="18">
        <f>VLOOKUP(R107,P$2:Q$211,2,TRUE)</f>
        <v>9.000000000000002E-05</v>
      </c>
      <c r="W107" s="18">
        <f t="shared" si="33"/>
        <v>0.0005000000000000002</v>
      </c>
    </row>
    <row r="108" spans="2:23" ht="12.75">
      <c r="B108" s="8">
        <f aca="true" t="shared" si="36" ref="B108:B149">B107+0.01</f>
        <v>1.0600000000000005</v>
      </c>
      <c r="C108" s="9">
        <v>585</v>
      </c>
      <c r="D108" s="9">
        <v>585</v>
      </c>
      <c r="E108" s="9">
        <f t="shared" si="34"/>
        <v>0.0002120000000000001</v>
      </c>
      <c r="F108" s="9">
        <f t="shared" si="35"/>
        <v>14.625</v>
      </c>
      <c r="G108" s="9"/>
      <c r="H108" s="9"/>
      <c r="I108" s="9"/>
      <c r="J108" s="9"/>
      <c r="K108" s="9"/>
      <c r="L108" s="9"/>
      <c r="M108" s="9"/>
      <c r="N108" s="9"/>
      <c r="O108" s="9"/>
      <c r="P108" s="10"/>
      <c r="Q108" s="3">
        <f t="shared" si="32"/>
        <v>0.0002120000000000001</v>
      </c>
      <c r="R108" s="18">
        <v>940</v>
      </c>
      <c r="S108" s="18">
        <f>VLOOKUP($W108,E$2:R$211,12,TRUE)+VLOOKUP($W108,E$2:R$211,14,TRUE)</f>
        <v>1970</v>
      </c>
      <c r="T108" s="18">
        <f>VLOOKUP(R108,M$2:Q$211,5,TRUE)</f>
        <v>9.400000000000004E-05</v>
      </c>
      <c r="U108" s="18">
        <f>VLOOKUP($R108,F$2:Q$211,12,TRUE)</f>
        <v>0.00040600000000000017</v>
      </c>
      <c r="V108" s="18">
        <f>VLOOKUP(R108,P$2:Q$211,2,TRUE)</f>
        <v>9.000000000000002E-05</v>
      </c>
      <c r="W108" s="18">
        <f t="shared" si="33"/>
        <v>0.0005000000000000002</v>
      </c>
    </row>
    <row r="109" spans="2:23" ht="12.75">
      <c r="B109" s="2">
        <f t="shared" si="36"/>
        <v>1.0700000000000005</v>
      </c>
      <c r="C109" s="3">
        <v>600</v>
      </c>
      <c r="D109" s="3">
        <v>600</v>
      </c>
      <c r="E109" s="3">
        <f t="shared" si="34"/>
        <v>0.0002140000000000001</v>
      </c>
      <c r="F109" s="3">
        <f t="shared" si="35"/>
        <v>15</v>
      </c>
      <c r="G109" s="3"/>
      <c r="H109" s="3"/>
      <c r="I109" s="3"/>
      <c r="J109" s="3"/>
      <c r="K109" s="3"/>
      <c r="L109" s="3"/>
      <c r="M109" s="3"/>
      <c r="N109" s="3"/>
      <c r="O109" s="3"/>
      <c r="P109" s="4"/>
      <c r="Q109" s="3">
        <f t="shared" si="32"/>
        <v>0.0002140000000000001</v>
      </c>
      <c r="R109" s="18">
        <v>950</v>
      </c>
      <c r="S109" s="18">
        <f>VLOOKUP($W109,E$2:R$211,12,TRUE)+VLOOKUP($W109,E$2:R$211,14,TRUE)</f>
        <v>1970</v>
      </c>
      <c r="T109" s="18">
        <f>VLOOKUP(R109,M$2:Q$211,5,TRUE)</f>
        <v>9.400000000000004E-05</v>
      </c>
      <c r="U109" s="18">
        <f>VLOOKUP($R109,F$2:Q$211,12,TRUE)</f>
        <v>0.00040600000000000017</v>
      </c>
      <c r="V109" s="18">
        <f>VLOOKUP(R109,P$2:Q$211,2,TRUE)</f>
        <v>9.000000000000002E-05</v>
      </c>
      <c r="W109" s="18">
        <f t="shared" si="33"/>
        <v>0.0005000000000000002</v>
      </c>
    </row>
    <row r="110" spans="2:23" ht="12.75">
      <c r="B110" s="5">
        <f t="shared" si="36"/>
        <v>1.0800000000000005</v>
      </c>
      <c r="C110" s="6">
        <v>615</v>
      </c>
      <c r="D110" s="6">
        <v>615</v>
      </c>
      <c r="E110" s="6">
        <f t="shared" si="34"/>
        <v>0.0002160000000000001</v>
      </c>
      <c r="F110" s="6">
        <f t="shared" si="35"/>
        <v>15.375</v>
      </c>
      <c r="G110" s="6"/>
      <c r="H110" s="6"/>
      <c r="I110" s="6"/>
      <c r="J110" s="6"/>
      <c r="K110" s="6"/>
      <c r="L110" s="6"/>
      <c r="M110" s="6"/>
      <c r="N110" s="6"/>
      <c r="O110" s="6"/>
      <c r="P110" s="7"/>
      <c r="Q110" s="3">
        <f t="shared" si="32"/>
        <v>0.0002160000000000001</v>
      </c>
      <c r="R110" s="18">
        <v>960</v>
      </c>
      <c r="S110" s="18">
        <f>VLOOKUP($W110,E$2:R$211,12,TRUE)+VLOOKUP($W110,E$2:R$211,14,TRUE)</f>
        <v>1970</v>
      </c>
      <c r="T110" s="18">
        <f>VLOOKUP(R110,M$2:Q$211,5,TRUE)</f>
        <v>9.400000000000004E-05</v>
      </c>
      <c r="U110" s="18">
        <f>VLOOKUP($R110,F$2:Q$211,12,TRUE)</f>
        <v>0.00040600000000000017</v>
      </c>
      <c r="V110" s="18">
        <f>VLOOKUP(R110,P$2:Q$211,2,TRUE)</f>
        <v>9.000000000000002E-05</v>
      </c>
      <c r="W110" s="18">
        <f t="shared" si="33"/>
        <v>0.0005000000000000002</v>
      </c>
    </row>
    <row r="111" spans="2:23" ht="12.75">
      <c r="B111" s="5">
        <f t="shared" si="36"/>
        <v>1.0900000000000005</v>
      </c>
      <c r="C111" s="6">
        <v>631</v>
      </c>
      <c r="D111" s="6">
        <v>631</v>
      </c>
      <c r="E111" s="6">
        <f t="shared" si="34"/>
        <v>0.00021800000000000012</v>
      </c>
      <c r="F111" s="6">
        <f t="shared" si="35"/>
        <v>15.775</v>
      </c>
      <c r="G111" s="6"/>
      <c r="H111" s="6"/>
      <c r="I111" s="6"/>
      <c r="J111" s="6"/>
      <c r="K111" s="6"/>
      <c r="L111" s="6"/>
      <c r="M111" s="6"/>
      <c r="N111" s="6"/>
      <c r="O111" s="6"/>
      <c r="P111" s="7"/>
      <c r="Q111" s="3">
        <f t="shared" si="32"/>
        <v>0.00021800000000000012</v>
      </c>
      <c r="R111" s="18">
        <v>970</v>
      </c>
      <c r="S111" s="18">
        <f>VLOOKUP($W111,E$2:R$211,12,TRUE)+VLOOKUP($W111,E$2:R$211,14,TRUE)</f>
        <v>1970</v>
      </c>
      <c r="T111" s="18">
        <f>VLOOKUP(R111,M$2:Q$211,5,TRUE)</f>
        <v>9.400000000000004E-05</v>
      </c>
      <c r="U111" s="18">
        <f>VLOOKUP($R111,F$2:Q$211,12,TRUE)</f>
        <v>0.00040600000000000017</v>
      </c>
      <c r="V111" s="18">
        <f>VLOOKUP(R111,P$2:Q$211,2,TRUE)</f>
        <v>9.000000000000002E-05</v>
      </c>
      <c r="W111" s="18">
        <f t="shared" si="33"/>
        <v>0.0005000000000000002</v>
      </c>
    </row>
    <row r="112" spans="2:23" ht="12.75">
      <c r="B112" s="5">
        <f t="shared" si="36"/>
        <v>1.1000000000000005</v>
      </c>
      <c r="C112" s="6">
        <v>647</v>
      </c>
      <c r="D112" s="6">
        <v>647</v>
      </c>
      <c r="E112" s="6">
        <f t="shared" si="34"/>
        <v>0.00022000000000000012</v>
      </c>
      <c r="F112" s="6">
        <f t="shared" si="35"/>
        <v>16.175</v>
      </c>
      <c r="G112" s="6"/>
      <c r="H112" s="6"/>
      <c r="I112" s="6"/>
      <c r="J112" s="6"/>
      <c r="K112" s="6"/>
      <c r="L112" s="6"/>
      <c r="M112" s="6"/>
      <c r="N112" s="6"/>
      <c r="O112" s="6"/>
      <c r="P112" s="7"/>
      <c r="Q112" s="3">
        <f t="shared" si="32"/>
        <v>0.00022000000000000012</v>
      </c>
      <c r="R112" s="18">
        <v>980</v>
      </c>
      <c r="S112" s="18">
        <f>VLOOKUP($W112,E$2:R$211,12,TRUE)+VLOOKUP($W112,E$2:R$211,14,TRUE)</f>
        <v>1970</v>
      </c>
      <c r="T112" s="18">
        <f>VLOOKUP(R112,M$2:Q$211,5,TRUE)</f>
        <v>9.400000000000004E-05</v>
      </c>
      <c r="U112" s="18">
        <f>VLOOKUP($R112,F$2:Q$211,12,TRUE)</f>
        <v>0.00040800000000000016</v>
      </c>
      <c r="V112" s="18">
        <f>VLOOKUP(R112,P$2:Q$211,2,TRUE)</f>
        <v>9.000000000000002E-05</v>
      </c>
      <c r="W112" s="18">
        <f t="shared" si="33"/>
        <v>0.0005020000000000002</v>
      </c>
    </row>
    <row r="113" spans="2:23" ht="12.75">
      <c r="B113" s="5">
        <f t="shared" si="36"/>
        <v>1.1100000000000005</v>
      </c>
      <c r="C113" s="6">
        <v>664</v>
      </c>
      <c r="D113" s="6">
        <v>664</v>
      </c>
      <c r="E113" s="6">
        <f t="shared" si="34"/>
        <v>0.0002220000000000001</v>
      </c>
      <c r="F113" s="6">
        <f t="shared" si="35"/>
        <v>16.6</v>
      </c>
      <c r="G113" s="6"/>
      <c r="H113" s="6"/>
      <c r="I113" s="6"/>
      <c r="J113" s="6"/>
      <c r="K113" s="6"/>
      <c r="L113" s="6"/>
      <c r="M113" s="6"/>
      <c r="N113" s="6"/>
      <c r="O113" s="6"/>
      <c r="P113" s="7"/>
      <c r="Q113" s="3">
        <f t="shared" si="32"/>
        <v>0.0002220000000000001</v>
      </c>
      <c r="R113" s="18">
        <v>990</v>
      </c>
      <c r="S113" s="18">
        <f>VLOOKUP($W113,E$2:R$211,12,TRUE)+VLOOKUP($W113,E$2:R$211,14,TRUE)</f>
        <v>1970</v>
      </c>
      <c r="T113" s="18">
        <f>VLOOKUP(R113,M$2:Q$211,5,TRUE)</f>
        <v>9.400000000000004E-05</v>
      </c>
      <c r="U113" s="18">
        <f>VLOOKUP($R113,F$2:Q$211,12,TRUE)</f>
        <v>0.00040800000000000016</v>
      </c>
      <c r="V113" s="18">
        <f>VLOOKUP(R113,P$2:Q$211,2,TRUE)</f>
        <v>9.000000000000002E-05</v>
      </c>
      <c r="W113" s="18">
        <f t="shared" si="33"/>
        <v>0.0005020000000000002</v>
      </c>
    </row>
    <row r="114" spans="2:23" ht="12.75">
      <c r="B114" s="5">
        <f t="shared" si="36"/>
        <v>1.1200000000000006</v>
      </c>
      <c r="C114" s="6">
        <v>682</v>
      </c>
      <c r="D114" s="6">
        <v>682</v>
      </c>
      <c r="E114" s="6">
        <f t="shared" si="34"/>
        <v>0.00022400000000000016</v>
      </c>
      <c r="F114" s="6">
        <f t="shared" si="35"/>
        <v>17.05</v>
      </c>
      <c r="G114" s="6"/>
      <c r="H114" s="6"/>
      <c r="I114" s="6"/>
      <c r="J114" s="6"/>
      <c r="K114" s="6"/>
      <c r="L114" s="6"/>
      <c r="M114" s="6"/>
      <c r="N114" s="6"/>
      <c r="O114" s="6"/>
      <c r="P114" s="7"/>
      <c r="Q114" s="3">
        <f t="shared" si="32"/>
        <v>0.00022400000000000016</v>
      </c>
      <c r="R114" s="18">
        <v>1000</v>
      </c>
      <c r="S114" s="18">
        <f>VLOOKUP($W114,E$2:R$211,12,TRUE)+VLOOKUP($W114,E$2:R$211,14,TRUE)</f>
        <v>1970</v>
      </c>
      <c r="T114" s="18">
        <f>VLOOKUP(R114,M$2:Q$211,5,TRUE)</f>
        <v>9.400000000000004E-05</v>
      </c>
      <c r="U114" s="18">
        <f>VLOOKUP($R114,F$2:Q$211,12,TRUE)</f>
        <v>0.00040800000000000016</v>
      </c>
      <c r="V114" s="18">
        <f>VLOOKUP(R114,P$2:Q$211,2,TRUE)</f>
        <v>9.000000000000002E-05</v>
      </c>
      <c r="W114" s="18">
        <f t="shared" si="33"/>
        <v>0.0005020000000000002</v>
      </c>
    </row>
    <row r="115" spans="2:23" ht="12.75">
      <c r="B115" s="5">
        <f t="shared" si="36"/>
        <v>1.1300000000000006</v>
      </c>
      <c r="C115" s="6">
        <v>701</v>
      </c>
      <c r="D115" s="6">
        <v>701</v>
      </c>
      <c r="E115" s="6">
        <f t="shared" si="34"/>
        <v>0.00022600000000000013</v>
      </c>
      <c r="F115" s="6">
        <f t="shared" si="35"/>
        <v>17.525000000000002</v>
      </c>
      <c r="G115" s="6"/>
      <c r="H115" s="6"/>
      <c r="I115" s="6"/>
      <c r="J115" s="6"/>
      <c r="K115" s="6"/>
      <c r="L115" s="6"/>
      <c r="M115" s="6"/>
      <c r="N115" s="6"/>
      <c r="O115" s="6"/>
      <c r="P115" s="7"/>
      <c r="Q115" s="3">
        <f t="shared" si="32"/>
        <v>0.00022600000000000013</v>
      </c>
      <c r="R115" s="18">
        <v>1010</v>
      </c>
      <c r="S115" s="18">
        <f>VLOOKUP($W115,E$2:R$211,12,TRUE)+VLOOKUP($W115,E$2:R$211,14,TRUE)</f>
        <v>1970</v>
      </c>
      <c r="T115" s="18">
        <f>VLOOKUP(R115,M$2:Q$211,5,TRUE)</f>
        <v>9.400000000000004E-05</v>
      </c>
      <c r="U115" s="18">
        <f>VLOOKUP($R115,F$2:Q$211,12,TRUE)</f>
        <v>0.00040800000000000016</v>
      </c>
      <c r="V115" s="18">
        <f>VLOOKUP(R115,P$2:Q$211,2,TRUE)</f>
        <v>9.000000000000002E-05</v>
      </c>
      <c r="W115" s="18">
        <f t="shared" si="33"/>
        <v>0.0005020000000000002</v>
      </c>
    </row>
    <row r="116" spans="2:23" ht="12.75">
      <c r="B116" s="5">
        <f t="shared" si="36"/>
        <v>1.1400000000000006</v>
      </c>
      <c r="C116" s="6">
        <v>720</v>
      </c>
      <c r="D116" s="6">
        <v>720</v>
      </c>
      <c r="E116" s="6">
        <f t="shared" si="34"/>
        <v>0.00022800000000000012</v>
      </c>
      <c r="F116" s="6">
        <f t="shared" si="35"/>
        <v>18</v>
      </c>
      <c r="G116" s="6"/>
      <c r="H116" s="6"/>
      <c r="I116" s="6"/>
      <c r="J116" s="6"/>
      <c r="K116" s="6"/>
      <c r="L116" s="6"/>
      <c r="M116" s="6"/>
      <c r="N116" s="6"/>
      <c r="O116" s="6"/>
      <c r="P116" s="7"/>
      <c r="Q116" s="3">
        <f t="shared" si="32"/>
        <v>0.00022800000000000012</v>
      </c>
      <c r="R116" s="18">
        <v>1020</v>
      </c>
      <c r="S116" s="18">
        <f>VLOOKUP($W116,E$2:R$211,12,TRUE)+VLOOKUP($W116,E$2:R$211,14,TRUE)</f>
        <v>1970</v>
      </c>
      <c r="T116" s="18">
        <f>VLOOKUP(R116,M$2:Q$211,5,TRUE)</f>
        <v>9.400000000000004E-05</v>
      </c>
      <c r="U116" s="18">
        <f>VLOOKUP($R116,F$2:Q$211,12,TRUE)</f>
        <v>0.00040800000000000016</v>
      </c>
      <c r="V116" s="18">
        <f>VLOOKUP(R116,P$2:Q$211,2,TRUE)</f>
        <v>9.000000000000002E-05</v>
      </c>
      <c r="W116" s="18">
        <f t="shared" si="33"/>
        <v>0.0005020000000000002</v>
      </c>
    </row>
    <row r="117" spans="2:23" ht="12.75">
      <c r="B117" s="5">
        <f t="shared" si="36"/>
        <v>1.1500000000000006</v>
      </c>
      <c r="C117" s="6">
        <v>739</v>
      </c>
      <c r="D117" s="6">
        <v>739</v>
      </c>
      <c r="E117" s="6">
        <f t="shared" si="34"/>
        <v>0.00023000000000000012</v>
      </c>
      <c r="F117" s="6">
        <f t="shared" si="35"/>
        <v>18.475</v>
      </c>
      <c r="G117" s="6"/>
      <c r="H117" s="6"/>
      <c r="I117" s="6"/>
      <c r="J117" s="6"/>
      <c r="K117" s="6"/>
      <c r="L117" s="6"/>
      <c r="M117" s="6"/>
      <c r="N117" s="6"/>
      <c r="O117" s="6"/>
      <c r="P117" s="7"/>
      <c r="Q117" s="3">
        <f t="shared" si="32"/>
        <v>0.00023000000000000012</v>
      </c>
      <c r="R117" s="18">
        <v>1030</v>
      </c>
      <c r="S117" s="18">
        <f>VLOOKUP($W117,E$2:R$211,12,TRUE)+VLOOKUP($W117,E$2:R$211,14,TRUE)</f>
        <v>1970</v>
      </c>
      <c r="T117" s="18">
        <f>VLOOKUP(R117,M$2:Q$211,5,TRUE)</f>
        <v>9.400000000000004E-05</v>
      </c>
      <c r="U117" s="18">
        <f>VLOOKUP($R117,F$2:Q$211,12,TRUE)</f>
        <v>0.00040800000000000016</v>
      </c>
      <c r="V117" s="18">
        <f>VLOOKUP(R117,P$2:Q$211,2,TRUE)</f>
        <v>9.000000000000002E-05</v>
      </c>
      <c r="W117" s="18">
        <f t="shared" si="33"/>
        <v>0.0005020000000000002</v>
      </c>
    </row>
    <row r="118" spans="2:23" ht="12.75">
      <c r="B118" s="5">
        <f t="shared" si="36"/>
        <v>1.1600000000000006</v>
      </c>
      <c r="C118" s="6">
        <v>759</v>
      </c>
      <c r="D118" s="6">
        <v>759</v>
      </c>
      <c r="E118" s="6">
        <f t="shared" si="34"/>
        <v>0.0002320000000000001</v>
      </c>
      <c r="F118" s="6">
        <f t="shared" si="35"/>
        <v>18.975</v>
      </c>
      <c r="G118" s="6"/>
      <c r="H118" s="6"/>
      <c r="I118" s="6"/>
      <c r="J118" s="6"/>
      <c r="K118" s="6"/>
      <c r="L118" s="6"/>
      <c r="M118" s="6"/>
      <c r="N118" s="6"/>
      <c r="O118" s="6"/>
      <c r="P118" s="7"/>
      <c r="Q118" s="3">
        <f t="shared" si="32"/>
        <v>0.0002320000000000001</v>
      </c>
      <c r="R118" s="18">
        <v>1040</v>
      </c>
      <c r="S118" s="18">
        <f>VLOOKUP($W118,E$2:R$211,12,TRUE)+VLOOKUP($W118,E$2:R$211,14,TRUE)</f>
        <v>1970</v>
      </c>
      <c r="T118" s="18">
        <f>VLOOKUP(R118,M$2:Q$211,5,TRUE)</f>
        <v>9.400000000000004E-05</v>
      </c>
      <c r="U118" s="18">
        <f>VLOOKUP($R118,F$2:Q$211,12,TRUE)</f>
        <v>0.00040800000000000016</v>
      </c>
      <c r="V118" s="18">
        <f>VLOOKUP(R118,P$2:Q$211,2,TRUE)</f>
        <v>9.000000000000002E-05</v>
      </c>
      <c r="W118" s="18">
        <f t="shared" si="33"/>
        <v>0.0005020000000000002</v>
      </c>
    </row>
    <row r="119" spans="2:23" ht="12.75">
      <c r="B119" s="5">
        <f t="shared" si="36"/>
        <v>1.1700000000000006</v>
      </c>
      <c r="C119" s="6">
        <v>779</v>
      </c>
      <c r="D119" s="6">
        <v>779</v>
      </c>
      <c r="E119" s="6">
        <f t="shared" si="34"/>
        <v>0.00023400000000000016</v>
      </c>
      <c r="F119" s="6">
        <f t="shared" si="35"/>
        <v>19.475</v>
      </c>
      <c r="G119" s="6"/>
      <c r="H119" s="6"/>
      <c r="I119" s="6"/>
      <c r="J119" s="6"/>
      <c r="K119" s="6"/>
      <c r="L119" s="6"/>
      <c r="M119" s="6"/>
      <c r="N119" s="6"/>
      <c r="O119" s="6"/>
      <c r="P119" s="7"/>
      <c r="Q119" s="3">
        <f t="shared" si="32"/>
        <v>0.00023400000000000016</v>
      </c>
      <c r="R119" s="18">
        <v>1050</v>
      </c>
      <c r="S119" s="18">
        <f>VLOOKUP($W119,E$2:R$211,12,TRUE)+VLOOKUP($W119,E$2:R$211,14,TRUE)</f>
        <v>1970</v>
      </c>
      <c r="T119" s="18">
        <f>VLOOKUP(R119,M$2:Q$211,5,TRUE)</f>
        <v>9.600000000000002E-05</v>
      </c>
      <c r="U119" s="18">
        <f>VLOOKUP($R119,F$2:Q$211,12,TRUE)</f>
        <v>0.0004100000000000001</v>
      </c>
      <c r="V119" s="18">
        <f>VLOOKUP(R119,P$2:Q$211,2,TRUE)</f>
        <v>9.000000000000002E-05</v>
      </c>
      <c r="W119" s="18">
        <f t="shared" si="33"/>
        <v>0.0005060000000000002</v>
      </c>
    </row>
    <row r="120" spans="2:23" ht="12.75">
      <c r="B120" s="5">
        <f t="shared" si="36"/>
        <v>1.1800000000000006</v>
      </c>
      <c r="C120" s="6">
        <v>800</v>
      </c>
      <c r="D120" s="6">
        <v>800</v>
      </c>
      <c r="E120" s="6">
        <f t="shared" si="34"/>
        <v>0.00023600000000000015</v>
      </c>
      <c r="F120" s="6">
        <f t="shared" si="35"/>
        <v>20</v>
      </c>
      <c r="G120" s="6"/>
      <c r="H120" s="6"/>
      <c r="I120" s="6"/>
      <c r="J120" s="6"/>
      <c r="K120" s="6"/>
      <c r="L120" s="6"/>
      <c r="M120" s="6"/>
      <c r="N120" s="6"/>
      <c r="O120" s="6"/>
      <c r="P120" s="7"/>
      <c r="Q120" s="3">
        <f t="shared" si="32"/>
        <v>0.00023600000000000015</v>
      </c>
      <c r="R120" s="18">
        <v>1060</v>
      </c>
      <c r="S120" s="18">
        <f>VLOOKUP($W120,E$2:R$211,12,TRUE)+VLOOKUP($W120,E$2:R$211,14,TRUE)</f>
        <v>1970</v>
      </c>
      <c r="T120" s="18">
        <f>VLOOKUP(R120,M$2:Q$211,5,TRUE)</f>
        <v>9.600000000000002E-05</v>
      </c>
      <c r="U120" s="18">
        <f>VLOOKUP($R120,F$2:Q$211,12,TRUE)</f>
        <v>0.0004100000000000001</v>
      </c>
      <c r="V120" s="18">
        <f>VLOOKUP(R120,P$2:Q$211,2,TRUE)</f>
        <v>9.000000000000002E-05</v>
      </c>
      <c r="W120" s="18">
        <f t="shared" si="33"/>
        <v>0.0005060000000000002</v>
      </c>
    </row>
    <row r="121" spans="2:23" ht="12.75">
      <c r="B121" s="5">
        <f t="shared" si="36"/>
        <v>1.1900000000000006</v>
      </c>
      <c r="C121" s="6">
        <v>821</v>
      </c>
      <c r="D121" s="6">
        <v>821</v>
      </c>
      <c r="E121" s="6">
        <f t="shared" si="34"/>
        <v>0.00023800000000000012</v>
      </c>
      <c r="F121" s="6">
        <f t="shared" si="35"/>
        <v>20.525000000000002</v>
      </c>
      <c r="G121" s="6"/>
      <c r="H121" s="6"/>
      <c r="I121" s="6"/>
      <c r="J121" s="6"/>
      <c r="K121" s="6"/>
      <c r="L121" s="6"/>
      <c r="M121" s="6"/>
      <c r="N121" s="6"/>
      <c r="O121" s="6"/>
      <c r="P121" s="7"/>
      <c r="Q121" s="3">
        <f t="shared" si="32"/>
        <v>0.00023800000000000012</v>
      </c>
      <c r="R121" s="18">
        <v>1070</v>
      </c>
      <c r="S121" s="18">
        <f>VLOOKUP($W121,E$2:R$211,12,TRUE)+VLOOKUP($W121,E$2:R$211,14,TRUE)</f>
        <v>1970</v>
      </c>
      <c r="T121" s="18">
        <f>VLOOKUP(R121,M$2:Q$211,5,TRUE)</f>
        <v>9.600000000000002E-05</v>
      </c>
      <c r="U121" s="18">
        <f>VLOOKUP($R121,F$2:Q$211,12,TRUE)</f>
        <v>0.0004100000000000001</v>
      </c>
      <c r="V121" s="18">
        <f>VLOOKUP(R121,P$2:Q$211,2,TRUE)</f>
        <v>9.000000000000002E-05</v>
      </c>
      <c r="W121" s="18">
        <f t="shared" si="33"/>
        <v>0.0005060000000000002</v>
      </c>
    </row>
    <row r="122" spans="2:23" ht="12.75">
      <c r="B122" s="5">
        <f t="shared" si="36"/>
        <v>1.2000000000000006</v>
      </c>
      <c r="C122" s="6">
        <v>843</v>
      </c>
      <c r="D122" s="6">
        <v>843</v>
      </c>
      <c r="E122" s="6">
        <f t="shared" si="34"/>
        <v>0.00024000000000000017</v>
      </c>
      <c r="F122" s="6">
        <f t="shared" si="35"/>
        <v>21.075000000000003</v>
      </c>
      <c r="G122" s="6"/>
      <c r="H122" s="6"/>
      <c r="I122" s="6"/>
      <c r="J122" s="6"/>
      <c r="K122" s="6"/>
      <c r="L122" s="6"/>
      <c r="M122" s="6"/>
      <c r="N122" s="6"/>
      <c r="O122" s="6"/>
      <c r="P122" s="7"/>
      <c r="Q122" s="3">
        <f t="shared" si="32"/>
        <v>0.00024000000000000017</v>
      </c>
      <c r="R122" s="18">
        <v>1080</v>
      </c>
      <c r="S122" s="18">
        <f>VLOOKUP($W122,E$2:R$211,12,TRUE)+VLOOKUP($W122,E$2:R$211,14,TRUE)</f>
        <v>1970</v>
      </c>
      <c r="T122" s="18">
        <f>VLOOKUP(R122,M$2:Q$211,5,TRUE)</f>
        <v>9.600000000000002E-05</v>
      </c>
      <c r="U122" s="18">
        <f>VLOOKUP($R122,F$2:Q$211,12,TRUE)</f>
        <v>0.0004100000000000001</v>
      </c>
      <c r="V122" s="18">
        <f>VLOOKUP(R122,P$2:Q$211,2,TRUE)</f>
        <v>9.000000000000002E-05</v>
      </c>
      <c r="W122" s="18">
        <f t="shared" si="33"/>
        <v>0.0005060000000000002</v>
      </c>
    </row>
    <row r="123" spans="2:23" ht="12.75">
      <c r="B123" s="5">
        <f t="shared" si="36"/>
        <v>1.2100000000000006</v>
      </c>
      <c r="C123" s="6">
        <v>866</v>
      </c>
      <c r="D123" s="6">
        <v>866</v>
      </c>
      <c r="E123" s="6">
        <f t="shared" si="34"/>
        <v>0.00024200000000000016</v>
      </c>
      <c r="F123" s="6">
        <f t="shared" si="35"/>
        <v>21.650000000000002</v>
      </c>
      <c r="G123" s="6"/>
      <c r="H123" s="6"/>
      <c r="I123" s="6"/>
      <c r="J123" s="6"/>
      <c r="K123" s="6"/>
      <c r="L123" s="6"/>
      <c r="M123" s="6"/>
      <c r="N123" s="6"/>
      <c r="O123" s="6"/>
      <c r="P123" s="7"/>
      <c r="Q123" s="3">
        <f t="shared" si="32"/>
        <v>0.00024200000000000016</v>
      </c>
      <c r="R123" s="18">
        <v>1090</v>
      </c>
      <c r="S123" s="18">
        <f>VLOOKUP($W123,E$2:R$211,12,TRUE)+VLOOKUP($W123,E$2:R$211,14,TRUE)</f>
        <v>1970</v>
      </c>
      <c r="T123" s="18">
        <f>VLOOKUP(R123,M$2:Q$211,5,TRUE)</f>
        <v>9.600000000000002E-05</v>
      </c>
      <c r="U123" s="18">
        <f>VLOOKUP($R123,F$2:Q$211,12,TRUE)</f>
        <v>0.0004100000000000001</v>
      </c>
      <c r="V123" s="18">
        <f>VLOOKUP(R123,P$2:Q$211,2,TRUE)</f>
        <v>9.000000000000002E-05</v>
      </c>
      <c r="W123" s="18">
        <f t="shared" si="33"/>
        <v>0.0005060000000000002</v>
      </c>
    </row>
    <row r="124" spans="2:23" ht="12.75">
      <c r="B124" s="5">
        <f t="shared" si="36"/>
        <v>1.2200000000000006</v>
      </c>
      <c r="C124" s="6">
        <v>891</v>
      </c>
      <c r="D124" s="6">
        <v>891</v>
      </c>
      <c r="E124" s="6">
        <f t="shared" si="34"/>
        <v>0.00024400000000000016</v>
      </c>
      <c r="F124" s="6">
        <f t="shared" si="35"/>
        <v>22.275000000000002</v>
      </c>
      <c r="G124" s="6"/>
      <c r="H124" s="6"/>
      <c r="I124" s="6"/>
      <c r="J124" s="6"/>
      <c r="K124" s="6"/>
      <c r="L124" s="6"/>
      <c r="M124" s="6"/>
      <c r="N124" s="6"/>
      <c r="O124" s="6"/>
      <c r="P124" s="7"/>
      <c r="Q124" s="3">
        <f t="shared" si="32"/>
        <v>0.00024400000000000016</v>
      </c>
      <c r="R124" s="18">
        <v>1100</v>
      </c>
      <c r="S124" s="18">
        <f>VLOOKUP($W124,E$2:R$211,12,TRUE)+VLOOKUP($W124,E$2:R$211,14,TRUE)</f>
        <v>1970</v>
      </c>
      <c r="T124" s="18">
        <f>VLOOKUP(R124,M$2:Q$211,5,TRUE)</f>
        <v>9.600000000000002E-05</v>
      </c>
      <c r="U124" s="18">
        <f>VLOOKUP($R124,F$2:Q$211,12,TRUE)</f>
        <v>0.0004100000000000001</v>
      </c>
      <c r="V124" s="18">
        <f>VLOOKUP(R124,P$2:Q$211,2,TRUE)</f>
        <v>9.200000000000001E-05</v>
      </c>
      <c r="W124" s="18">
        <f t="shared" si="33"/>
        <v>0.0005060000000000002</v>
      </c>
    </row>
    <row r="125" spans="2:23" ht="12.75">
      <c r="B125" s="5">
        <f t="shared" si="36"/>
        <v>1.2300000000000006</v>
      </c>
      <c r="C125" s="6">
        <v>918</v>
      </c>
      <c r="D125" s="6">
        <v>918</v>
      </c>
      <c r="E125" s="6">
        <f t="shared" si="34"/>
        <v>0.0002460000000000001</v>
      </c>
      <c r="F125" s="6">
        <f t="shared" si="35"/>
        <v>22.950000000000003</v>
      </c>
      <c r="G125" s="6"/>
      <c r="H125" s="6"/>
      <c r="I125" s="6"/>
      <c r="J125" s="6"/>
      <c r="K125" s="6"/>
      <c r="L125" s="6"/>
      <c r="M125" s="6"/>
      <c r="N125" s="6"/>
      <c r="O125" s="6"/>
      <c r="P125" s="7"/>
      <c r="Q125" s="3">
        <f t="shared" si="32"/>
        <v>0.0002460000000000001</v>
      </c>
      <c r="R125" s="18">
        <v>1110</v>
      </c>
      <c r="S125" s="18">
        <f>VLOOKUP($W125,E$2:R$211,12,TRUE)+VLOOKUP($W125,E$2:R$211,14,TRUE)</f>
        <v>1970</v>
      </c>
      <c r="T125" s="18">
        <f>VLOOKUP(R125,M$2:Q$211,5,TRUE)</f>
        <v>9.600000000000002E-05</v>
      </c>
      <c r="U125" s="18">
        <f>VLOOKUP($R125,F$2:Q$211,12,TRUE)</f>
        <v>0.0004100000000000001</v>
      </c>
      <c r="V125" s="18">
        <f>VLOOKUP(R125,P$2:Q$211,2,TRUE)</f>
        <v>9.200000000000001E-05</v>
      </c>
      <c r="W125" s="18">
        <f t="shared" si="33"/>
        <v>0.0005060000000000002</v>
      </c>
    </row>
    <row r="126" spans="2:23" ht="12.75">
      <c r="B126" s="5">
        <f t="shared" si="36"/>
        <v>1.2400000000000007</v>
      </c>
      <c r="C126" s="6">
        <v>946</v>
      </c>
      <c r="D126" s="6">
        <v>946</v>
      </c>
      <c r="E126" s="6">
        <f t="shared" si="34"/>
        <v>0.0002480000000000001</v>
      </c>
      <c r="F126" s="6">
        <f t="shared" si="35"/>
        <v>23.650000000000002</v>
      </c>
      <c r="G126" s="6"/>
      <c r="H126" s="6"/>
      <c r="I126" s="6"/>
      <c r="J126" s="6"/>
      <c r="K126" s="6"/>
      <c r="L126" s="6"/>
      <c r="M126" s="6"/>
      <c r="N126" s="6"/>
      <c r="O126" s="6"/>
      <c r="P126" s="7"/>
      <c r="Q126" s="3">
        <f t="shared" si="32"/>
        <v>0.0002480000000000001</v>
      </c>
      <c r="R126" s="18">
        <v>1120</v>
      </c>
      <c r="S126" s="18">
        <f>VLOOKUP($W126,E$2:R$211,12,TRUE)+VLOOKUP($W126,E$2:R$211,14,TRUE)</f>
        <v>1970</v>
      </c>
      <c r="T126" s="18">
        <f>VLOOKUP(R126,M$2:Q$211,5,TRUE)</f>
        <v>9.600000000000002E-05</v>
      </c>
      <c r="U126" s="18">
        <f>VLOOKUP($R126,F$2:Q$211,12,TRUE)</f>
        <v>0.0004100000000000001</v>
      </c>
      <c r="V126" s="18">
        <f>VLOOKUP(R126,P$2:Q$211,2,TRUE)</f>
        <v>9.200000000000001E-05</v>
      </c>
      <c r="W126" s="18">
        <f t="shared" si="33"/>
        <v>0.0005060000000000002</v>
      </c>
    </row>
    <row r="127" spans="2:23" ht="12.75">
      <c r="B127" s="5">
        <f t="shared" si="36"/>
        <v>1.2500000000000007</v>
      </c>
      <c r="C127" s="6">
        <v>976</v>
      </c>
      <c r="D127" s="6">
        <v>976</v>
      </c>
      <c r="E127" s="6">
        <f t="shared" si="34"/>
        <v>0.00025000000000000017</v>
      </c>
      <c r="F127" s="6">
        <f t="shared" si="35"/>
        <v>24.400000000000002</v>
      </c>
      <c r="G127" s="6"/>
      <c r="H127" s="6"/>
      <c r="I127" s="6"/>
      <c r="J127" s="6"/>
      <c r="K127" s="6"/>
      <c r="L127" s="6"/>
      <c r="M127" s="6"/>
      <c r="N127" s="6"/>
      <c r="O127" s="6"/>
      <c r="P127" s="7"/>
      <c r="Q127" s="3">
        <f t="shared" si="32"/>
        <v>0.00025000000000000017</v>
      </c>
      <c r="R127" s="18">
        <v>1130</v>
      </c>
      <c r="S127" s="18">
        <f>VLOOKUP($W127,E$2:R$211,12,TRUE)+VLOOKUP($W127,E$2:R$211,14,TRUE)</f>
        <v>1970</v>
      </c>
      <c r="T127" s="18">
        <f>VLOOKUP(R127,M$2:Q$211,5,TRUE)</f>
        <v>9.600000000000002E-05</v>
      </c>
      <c r="U127" s="18">
        <f>VLOOKUP($R127,F$2:Q$211,12,TRUE)</f>
        <v>0.0004100000000000001</v>
      </c>
      <c r="V127" s="18">
        <f>VLOOKUP(R127,P$2:Q$211,2,TRUE)</f>
        <v>9.200000000000001E-05</v>
      </c>
      <c r="W127" s="18">
        <f t="shared" si="33"/>
        <v>0.0005060000000000002</v>
      </c>
    </row>
    <row r="128" spans="2:23" ht="12.75">
      <c r="B128" s="5">
        <f t="shared" si="36"/>
        <v>1.2600000000000007</v>
      </c>
      <c r="C128" s="6">
        <v>1010</v>
      </c>
      <c r="D128" s="6">
        <v>1010</v>
      </c>
      <c r="E128" s="6">
        <f t="shared" si="34"/>
        <v>0.00025200000000000016</v>
      </c>
      <c r="F128" s="6">
        <f t="shared" si="35"/>
        <v>25.25</v>
      </c>
      <c r="G128" s="6"/>
      <c r="H128" s="6"/>
      <c r="I128" s="6"/>
      <c r="J128" s="6"/>
      <c r="K128" s="6"/>
      <c r="L128" s="6"/>
      <c r="M128" s="6"/>
      <c r="N128" s="6"/>
      <c r="O128" s="6"/>
      <c r="P128" s="7"/>
      <c r="Q128" s="3">
        <f t="shared" si="32"/>
        <v>0.00025200000000000016</v>
      </c>
      <c r="R128" s="18">
        <v>1140</v>
      </c>
      <c r="S128" s="18">
        <f>VLOOKUP($W128,E$2:R$211,12,TRUE)+VLOOKUP($W128,E$2:R$211,14,TRUE)</f>
        <v>1970</v>
      </c>
      <c r="T128" s="18">
        <f>VLOOKUP(R128,M$2:Q$211,5,TRUE)</f>
        <v>9.600000000000002E-05</v>
      </c>
      <c r="U128" s="18">
        <f>VLOOKUP($R128,F$2:Q$211,12,TRUE)</f>
        <v>0.00041200000000000004</v>
      </c>
      <c r="V128" s="18">
        <f>VLOOKUP(R128,P$2:Q$211,2,TRUE)</f>
        <v>9.200000000000001E-05</v>
      </c>
      <c r="W128" s="18">
        <f t="shared" si="33"/>
        <v>0.0005080000000000001</v>
      </c>
    </row>
    <row r="129" spans="2:23" ht="12.75">
      <c r="B129" s="5">
        <f t="shared" si="36"/>
        <v>1.2700000000000007</v>
      </c>
      <c r="C129" s="6">
        <v>1040</v>
      </c>
      <c r="D129" s="6">
        <v>1040</v>
      </c>
      <c r="E129" s="6">
        <f t="shared" si="34"/>
        <v>0.00025400000000000016</v>
      </c>
      <c r="F129" s="6">
        <f t="shared" si="35"/>
        <v>26</v>
      </c>
      <c r="G129" s="6"/>
      <c r="H129" s="6"/>
      <c r="I129" s="6"/>
      <c r="J129" s="6"/>
      <c r="K129" s="6"/>
      <c r="L129" s="6"/>
      <c r="M129" s="6"/>
      <c r="N129" s="6"/>
      <c r="O129" s="6"/>
      <c r="P129" s="7"/>
      <c r="Q129" s="3">
        <f t="shared" si="32"/>
        <v>0.00025400000000000016</v>
      </c>
      <c r="R129" s="18">
        <v>1150</v>
      </c>
      <c r="S129" s="18">
        <f>VLOOKUP($W129,E$2:R$211,12,TRUE)+VLOOKUP($W129,E$2:R$211,14,TRUE)</f>
        <v>1970</v>
      </c>
      <c r="T129" s="18">
        <f>VLOOKUP(R129,M$2:Q$211,5,TRUE)</f>
        <v>9.600000000000002E-05</v>
      </c>
      <c r="U129" s="18">
        <f>VLOOKUP($R129,F$2:Q$211,12,TRUE)</f>
        <v>0.00041200000000000004</v>
      </c>
      <c r="V129" s="18">
        <f>VLOOKUP(R129,P$2:Q$211,2,TRUE)</f>
        <v>9.200000000000001E-05</v>
      </c>
      <c r="W129" s="18">
        <f t="shared" si="33"/>
        <v>0.0005080000000000001</v>
      </c>
    </row>
    <row r="130" spans="2:23" ht="12.75">
      <c r="B130" s="5">
        <f t="shared" si="36"/>
        <v>1.2800000000000007</v>
      </c>
      <c r="C130" s="6">
        <v>1070</v>
      </c>
      <c r="D130" s="6">
        <v>1070</v>
      </c>
      <c r="E130" s="6">
        <f t="shared" si="34"/>
        <v>0.00025600000000000015</v>
      </c>
      <c r="F130" s="6">
        <f t="shared" si="35"/>
        <v>26.75</v>
      </c>
      <c r="G130" s="6"/>
      <c r="H130" s="6"/>
      <c r="I130" s="6"/>
      <c r="J130" s="6"/>
      <c r="K130" s="6"/>
      <c r="L130" s="6"/>
      <c r="M130" s="6"/>
      <c r="N130" s="6"/>
      <c r="O130" s="6"/>
      <c r="P130" s="7"/>
      <c r="Q130" s="3">
        <f t="shared" si="32"/>
        <v>0.00025600000000000015</v>
      </c>
      <c r="R130" s="18">
        <v>1160</v>
      </c>
      <c r="S130" s="18">
        <f>VLOOKUP($W130,E$2:R$211,12,TRUE)+VLOOKUP($W130,E$2:R$211,14,TRUE)</f>
        <v>1970</v>
      </c>
      <c r="T130" s="18">
        <f>VLOOKUP(R130,M$2:Q$211,5,TRUE)</f>
        <v>9.600000000000002E-05</v>
      </c>
      <c r="U130" s="18">
        <f>VLOOKUP($R130,F$2:Q$211,12,TRUE)</f>
        <v>0.00041200000000000004</v>
      </c>
      <c r="V130" s="18">
        <f>VLOOKUP(R130,P$2:Q$211,2,TRUE)</f>
        <v>9.200000000000001E-05</v>
      </c>
      <c r="W130" s="18">
        <f t="shared" si="33"/>
        <v>0.0005080000000000001</v>
      </c>
    </row>
    <row r="131" spans="2:23" ht="12.75">
      <c r="B131" s="5">
        <f t="shared" si="36"/>
        <v>1.2900000000000007</v>
      </c>
      <c r="C131" s="6">
        <v>1100</v>
      </c>
      <c r="D131" s="6">
        <v>1100</v>
      </c>
      <c r="E131" s="6">
        <f t="shared" si="34"/>
        <v>0.00025800000000000015</v>
      </c>
      <c r="F131" s="6">
        <f t="shared" si="35"/>
        <v>27.5</v>
      </c>
      <c r="G131" s="6"/>
      <c r="H131" s="6"/>
      <c r="I131" s="6"/>
      <c r="J131" s="6"/>
      <c r="K131" s="6"/>
      <c r="L131" s="6"/>
      <c r="M131" s="6"/>
      <c r="N131" s="6"/>
      <c r="O131" s="6"/>
      <c r="P131" s="7"/>
      <c r="Q131" s="3">
        <f t="shared" si="32"/>
        <v>0.00025800000000000015</v>
      </c>
      <c r="R131" s="18">
        <v>1170</v>
      </c>
      <c r="S131" s="18">
        <f>VLOOKUP($W131,E$2:R$211,12,TRUE)+VLOOKUP($W131,E$2:R$211,14,TRUE)</f>
        <v>1970</v>
      </c>
      <c r="T131" s="18">
        <f>VLOOKUP(R131,M$2:Q$211,5,TRUE)</f>
        <v>9.600000000000002E-05</v>
      </c>
      <c r="U131" s="18">
        <f>VLOOKUP($R131,F$2:Q$211,12,TRUE)</f>
        <v>0.00041200000000000004</v>
      </c>
      <c r="V131" s="18">
        <f>VLOOKUP(R131,P$2:Q$211,2,TRUE)</f>
        <v>9.200000000000001E-05</v>
      </c>
      <c r="W131" s="18">
        <f t="shared" si="33"/>
        <v>0.0005080000000000001</v>
      </c>
    </row>
    <row r="132" spans="2:23" ht="12.75">
      <c r="B132" s="5">
        <f t="shared" si="36"/>
        <v>1.3000000000000007</v>
      </c>
      <c r="C132" s="6">
        <v>1140</v>
      </c>
      <c r="D132" s="6">
        <v>1140</v>
      </c>
      <c r="E132" s="6">
        <f t="shared" si="34"/>
        <v>0.00026000000000000014</v>
      </c>
      <c r="F132" s="6">
        <f t="shared" si="35"/>
        <v>28.5</v>
      </c>
      <c r="G132" s="6"/>
      <c r="H132" s="6"/>
      <c r="I132" s="6"/>
      <c r="J132" s="6"/>
      <c r="K132" s="6"/>
      <c r="L132" s="6"/>
      <c r="M132" s="6"/>
      <c r="N132" s="6"/>
      <c r="O132" s="6"/>
      <c r="P132" s="7"/>
      <c r="Q132" s="3">
        <f t="shared" si="32"/>
        <v>0.00026000000000000014</v>
      </c>
      <c r="R132" s="18">
        <v>1180</v>
      </c>
      <c r="S132" s="18">
        <f>VLOOKUP($W132,E$2:R$211,12,TRUE)+VLOOKUP($W132,E$2:R$211,14,TRUE)</f>
        <v>1970</v>
      </c>
      <c r="T132" s="18">
        <f>VLOOKUP(R132,M$2:Q$211,5,TRUE)</f>
        <v>9.600000000000002E-05</v>
      </c>
      <c r="U132" s="18">
        <f>VLOOKUP($R132,F$2:Q$211,12,TRUE)</f>
        <v>0.00041200000000000004</v>
      </c>
      <c r="V132" s="18">
        <f>VLOOKUP(R132,P$2:Q$211,2,TRUE)</f>
        <v>9.200000000000001E-05</v>
      </c>
      <c r="W132" s="18">
        <f t="shared" si="33"/>
        <v>0.0005080000000000001</v>
      </c>
    </row>
    <row r="133" spans="2:23" ht="12.75">
      <c r="B133" s="5">
        <f t="shared" si="36"/>
        <v>1.3100000000000007</v>
      </c>
      <c r="C133" s="6">
        <v>1180</v>
      </c>
      <c r="D133" s="6">
        <v>1180</v>
      </c>
      <c r="E133" s="6">
        <f t="shared" si="34"/>
        <v>0.00026200000000000013</v>
      </c>
      <c r="F133" s="6">
        <f t="shared" si="35"/>
        <v>29.5</v>
      </c>
      <c r="G133" s="6"/>
      <c r="H133" s="6"/>
      <c r="I133" s="6"/>
      <c r="J133" s="6"/>
      <c r="K133" s="6"/>
      <c r="L133" s="6"/>
      <c r="M133" s="6"/>
      <c r="N133" s="6"/>
      <c r="O133" s="6"/>
      <c r="P133" s="7"/>
      <c r="Q133" s="3">
        <f t="shared" si="32"/>
        <v>0.00026200000000000013</v>
      </c>
      <c r="R133" s="18">
        <v>1190</v>
      </c>
      <c r="S133" s="18">
        <f>VLOOKUP($W133,E$2:R$211,12,TRUE)+VLOOKUP($W133,E$2:R$211,14,TRUE)</f>
        <v>1970</v>
      </c>
      <c r="T133" s="18">
        <f>VLOOKUP(R133,M$2:Q$211,5,TRUE)</f>
        <v>9.600000000000002E-05</v>
      </c>
      <c r="U133" s="18">
        <f>VLOOKUP($R133,F$2:Q$211,12,TRUE)</f>
        <v>0.00041200000000000004</v>
      </c>
      <c r="V133" s="18">
        <f>VLOOKUP(R133,P$2:Q$211,2,TRUE)</f>
        <v>9.200000000000001E-05</v>
      </c>
      <c r="W133" s="18">
        <f t="shared" si="33"/>
        <v>0.0005080000000000001</v>
      </c>
    </row>
    <row r="134" spans="2:23" ht="12.75">
      <c r="B134" s="5">
        <f t="shared" si="36"/>
        <v>1.3200000000000007</v>
      </c>
      <c r="C134" s="6">
        <v>1220</v>
      </c>
      <c r="D134" s="6">
        <v>1220</v>
      </c>
      <c r="E134" s="6">
        <f t="shared" si="34"/>
        <v>0.00026400000000000013</v>
      </c>
      <c r="F134" s="6">
        <f t="shared" si="35"/>
        <v>30.5</v>
      </c>
      <c r="G134" s="6"/>
      <c r="H134" s="6"/>
      <c r="I134" s="6"/>
      <c r="J134" s="6"/>
      <c r="K134" s="6"/>
      <c r="L134" s="6"/>
      <c r="M134" s="6"/>
      <c r="N134" s="6"/>
      <c r="O134" s="6"/>
      <c r="P134" s="7"/>
      <c r="Q134" s="3">
        <f t="shared" si="32"/>
        <v>0.00026400000000000013</v>
      </c>
      <c r="R134" s="18">
        <v>1200</v>
      </c>
      <c r="S134" s="18">
        <f>VLOOKUP($W134,E$2:R$211,12,TRUE)+VLOOKUP($W134,E$2:R$211,14,TRUE)</f>
        <v>1970</v>
      </c>
      <c r="T134" s="18">
        <f>VLOOKUP(R134,M$2:Q$211,5,TRUE)</f>
        <v>9.600000000000002E-05</v>
      </c>
      <c r="U134" s="18">
        <f>VLOOKUP($R134,F$2:Q$211,12,TRUE)</f>
        <v>0.00041200000000000004</v>
      </c>
      <c r="V134" s="18">
        <f>VLOOKUP(R134,P$2:Q$211,2,TRUE)</f>
        <v>9.200000000000001E-05</v>
      </c>
      <c r="W134" s="18">
        <f t="shared" si="33"/>
        <v>0.0005080000000000001</v>
      </c>
    </row>
    <row r="135" spans="2:23" ht="12.75">
      <c r="B135" s="5">
        <f t="shared" si="36"/>
        <v>1.3300000000000007</v>
      </c>
      <c r="C135" s="6">
        <v>1260</v>
      </c>
      <c r="D135" s="6">
        <v>1260</v>
      </c>
      <c r="E135" s="6">
        <f t="shared" si="34"/>
        <v>0.0002660000000000002</v>
      </c>
      <c r="F135" s="6">
        <f t="shared" si="35"/>
        <v>31.5</v>
      </c>
      <c r="G135" s="6"/>
      <c r="H135" s="6"/>
      <c r="I135" s="6"/>
      <c r="J135" s="6"/>
      <c r="K135" s="6"/>
      <c r="L135" s="6"/>
      <c r="M135" s="6"/>
      <c r="N135" s="6"/>
      <c r="O135" s="6"/>
      <c r="P135" s="7"/>
      <c r="Q135" s="3">
        <f t="shared" si="32"/>
        <v>0.0002660000000000002</v>
      </c>
      <c r="R135" s="18">
        <v>1210</v>
      </c>
      <c r="S135" s="18">
        <f>VLOOKUP($W135,E$2:R$211,12,TRUE)+VLOOKUP($W135,E$2:R$211,14,TRUE)</f>
        <v>1970</v>
      </c>
      <c r="T135" s="18">
        <f>VLOOKUP(R135,M$2:Q$211,5,TRUE)</f>
        <v>9.600000000000002E-05</v>
      </c>
      <c r="U135" s="18">
        <f>VLOOKUP($R135,F$2:Q$211,12,TRUE)</f>
        <v>0.00041200000000000004</v>
      </c>
      <c r="V135" s="18">
        <f>VLOOKUP(R135,P$2:Q$211,2,TRUE)</f>
        <v>9.200000000000001E-05</v>
      </c>
      <c r="W135" s="18">
        <f t="shared" si="33"/>
        <v>0.0005080000000000001</v>
      </c>
    </row>
    <row r="136" spans="2:23" ht="12.75">
      <c r="B136" s="5">
        <f t="shared" si="36"/>
        <v>1.3400000000000007</v>
      </c>
      <c r="C136" s="6">
        <v>1300</v>
      </c>
      <c r="D136" s="6">
        <v>1300</v>
      </c>
      <c r="E136" s="6">
        <f t="shared" si="34"/>
        <v>0.00026800000000000017</v>
      </c>
      <c r="F136" s="6">
        <f t="shared" si="35"/>
        <v>32.5</v>
      </c>
      <c r="G136" s="6"/>
      <c r="H136" s="6"/>
      <c r="I136" s="6"/>
      <c r="J136" s="6"/>
      <c r="K136" s="6"/>
      <c r="L136" s="6"/>
      <c r="M136" s="6"/>
      <c r="N136" s="6"/>
      <c r="O136" s="6"/>
      <c r="P136" s="7"/>
      <c r="Q136" s="3">
        <f t="shared" si="32"/>
        <v>0.00026800000000000017</v>
      </c>
      <c r="R136" s="18">
        <v>1220</v>
      </c>
      <c r="S136" s="18">
        <f>VLOOKUP($W136,E$2:R$211,12,TRUE)+VLOOKUP($W136,E$2:R$211,14,TRUE)</f>
        <v>1970</v>
      </c>
      <c r="T136" s="18">
        <f>VLOOKUP(R136,M$2:Q$211,5,TRUE)</f>
        <v>9.600000000000002E-05</v>
      </c>
      <c r="U136" s="18">
        <f>VLOOKUP($R136,F$2:Q$211,12,TRUE)</f>
        <v>0.00041200000000000004</v>
      </c>
      <c r="V136" s="18">
        <f>VLOOKUP(R136,P$2:Q$211,2,TRUE)</f>
        <v>9.200000000000001E-05</v>
      </c>
      <c r="W136" s="18">
        <f t="shared" si="33"/>
        <v>0.0005080000000000001</v>
      </c>
    </row>
    <row r="137" spans="2:23" ht="12.75">
      <c r="B137" s="5">
        <f t="shared" si="36"/>
        <v>1.3500000000000008</v>
      </c>
      <c r="C137" s="6">
        <v>1340</v>
      </c>
      <c r="D137" s="6">
        <v>1340</v>
      </c>
      <c r="E137" s="6">
        <f t="shared" si="34"/>
        <v>0.00027000000000000017</v>
      </c>
      <c r="F137" s="6">
        <f t="shared" si="35"/>
        <v>33.5</v>
      </c>
      <c r="G137" s="6"/>
      <c r="H137" s="6"/>
      <c r="I137" s="6"/>
      <c r="J137" s="6"/>
      <c r="K137" s="6"/>
      <c r="L137" s="6"/>
      <c r="M137" s="6"/>
      <c r="N137" s="6"/>
      <c r="O137" s="6"/>
      <c r="P137" s="7"/>
      <c r="Q137" s="3">
        <f t="shared" si="32"/>
        <v>0.00027000000000000017</v>
      </c>
      <c r="R137" s="18">
        <v>1230</v>
      </c>
      <c r="S137" s="18">
        <f>VLOOKUP($W137,E$2:R$211,12,TRUE)+VLOOKUP($W137,E$2:R$211,14,TRUE)</f>
        <v>1970</v>
      </c>
      <c r="T137" s="18">
        <f>VLOOKUP(R137,M$2:Q$211,5,TRUE)</f>
        <v>9.600000000000002E-05</v>
      </c>
      <c r="U137" s="18">
        <f>VLOOKUP($R137,F$2:Q$211,12,TRUE)</f>
        <v>0.00041200000000000004</v>
      </c>
      <c r="V137" s="18">
        <f>VLOOKUP(R137,P$2:Q$211,2,TRUE)</f>
        <v>9.200000000000001E-05</v>
      </c>
      <c r="W137" s="18">
        <f t="shared" si="33"/>
        <v>0.0005080000000000001</v>
      </c>
    </row>
    <row r="138" spans="2:23" ht="12.75">
      <c r="B138" s="5">
        <f t="shared" si="36"/>
        <v>1.3600000000000008</v>
      </c>
      <c r="C138" s="6">
        <v>1380</v>
      </c>
      <c r="D138" s="6">
        <v>1380</v>
      </c>
      <c r="E138" s="6">
        <f t="shared" si="34"/>
        <v>0.0002720000000000002</v>
      </c>
      <c r="F138" s="6">
        <f t="shared" si="35"/>
        <v>34.5</v>
      </c>
      <c r="G138" s="6"/>
      <c r="H138" s="6"/>
      <c r="I138" s="6"/>
      <c r="J138" s="6"/>
      <c r="K138" s="6"/>
      <c r="L138" s="6"/>
      <c r="M138" s="6"/>
      <c r="N138" s="6"/>
      <c r="O138" s="6"/>
      <c r="P138" s="7"/>
      <c r="Q138" s="3">
        <f t="shared" si="32"/>
        <v>0.0002720000000000002</v>
      </c>
      <c r="R138" s="18">
        <v>1240</v>
      </c>
      <c r="S138" s="18">
        <f>VLOOKUP($W138,E$2:R$211,12,TRUE)+VLOOKUP($W138,E$2:R$211,14,TRUE)</f>
        <v>1970</v>
      </c>
      <c r="T138" s="18">
        <f>VLOOKUP(R138,M$2:Q$211,5,TRUE)</f>
        <v>9.600000000000002E-05</v>
      </c>
      <c r="U138" s="18">
        <f>VLOOKUP($R138,F$2:Q$211,12,TRUE)</f>
        <v>0.00041400000000000003</v>
      </c>
      <c r="V138" s="18">
        <f>VLOOKUP(R138,P$2:Q$211,2,TRUE)</f>
        <v>9.200000000000001E-05</v>
      </c>
      <c r="W138" s="18">
        <f t="shared" si="33"/>
        <v>0.00051</v>
      </c>
    </row>
    <row r="139" spans="2:23" ht="12.75">
      <c r="B139" s="5">
        <f t="shared" si="36"/>
        <v>1.3700000000000008</v>
      </c>
      <c r="C139" s="6">
        <v>1430</v>
      </c>
      <c r="D139" s="6">
        <v>1430</v>
      </c>
      <c r="E139" s="6">
        <f t="shared" si="34"/>
        <v>0.0002740000000000002</v>
      </c>
      <c r="F139" s="6">
        <f t="shared" si="35"/>
        <v>35.75</v>
      </c>
      <c r="G139" s="6"/>
      <c r="H139" s="6"/>
      <c r="I139" s="6"/>
      <c r="J139" s="6"/>
      <c r="K139" s="6"/>
      <c r="L139" s="6"/>
      <c r="M139" s="6"/>
      <c r="N139" s="6"/>
      <c r="O139" s="6"/>
      <c r="P139" s="7"/>
      <c r="Q139" s="3">
        <f t="shared" si="32"/>
        <v>0.0002740000000000002</v>
      </c>
      <c r="R139" s="18">
        <v>1250</v>
      </c>
      <c r="S139" s="18">
        <f>VLOOKUP($W139,E$2:R$211,12,TRUE)+VLOOKUP($W139,E$2:R$211,14,TRUE)</f>
        <v>1970</v>
      </c>
      <c r="T139" s="18">
        <f>VLOOKUP(R139,M$2:Q$211,5,TRUE)</f>
        <v>9.800000000000004E-05</v>
      </c>
      <c r="U139" s="18">
        <f>VLOOKUP($R139,F$2:Q$211,12,TRUE)</f>
        <v>0.00041400000000000003</v>
      </c>
      <c r="V139" s="18">
        <f>VLOOKUP(R139,P$2:Q$211,2,TRUE)</f>
        <v>9.200000000000001E-05</v>
      </c>
      <c r="W139" s="18">
        <f t="shared" si="33"/>
        <v>0.0005120000000000001</v>
      </c>
    </row>
    <row r="140" spans="2:23" ht="12.75">
      <c r="B140" s="5">
        <f t="shared" si="36"/>
        <v>1.3800000000000008</v>
      </c>
      <c r="C140" s="6">
        <v>1480</v>
      </c>
      <c r="D140" s="6">
        <v>1480</v>
      </c>
      <c r="E140" s="6">
        <f t="shared" si="34"/>
        <v>0.0002760000000000002</v>
      </c>
      <c r="F140" s="6">
        <f t="shared" si="35"/>
        <v>37</v>
      </c>
      <c r="G140" s="6"/>
      <c r="H140" s="6"/>
      <c r="I140" s="6"/>
      <c r="J140" s="6"/>
      <c r="K140" s="6"/>
      <c r="L140" s="6"/>
      <c r="M140" s="6"/>
      <c r="N140" s="6"/>
      <c r="O140" s="6"/>
      <c r="P140" s="7"/>
      <c r="Q140" s="3">
        <f t="shared" si="32"/>
        <v>0.0002760000000000002</v>
      </c>
      <c r="R140" s="18">
        <v>1260</v>
      </c>
      <c r="S140" s="18">
        <f>VLOOKUP($W140,E$2:R$211,12,TRUE)+VLOOKUP($W140,E$2:R$211,14,TRUE)</f>
        <v>1970</v>
      </c>
      <c r="T140" s="18">
        <f>VLOOKUP(R140,M$2:Q$211,5,TRUE)</f>
        <v>9.800000000000004E-05</v>
      </c>
      <c r="U140" s="18">
        <f>VLOOKUP($R140,F$2:Q$211,12,TRUE)</f>
        <v>0.00041400000000000003</v>
      </c>
      <c r="V140" s="18">
        <f>VLOOKUP(R140,P$2:Q$211,2,TRUE)</f>
        <v>9.200000000000001E-05</v>
      </c>
      <c r="W140" s="18">
        <f t="shared" si="33"/>
        <v>0.0005120000000000001</v>
      </c>
    </row>
    <row r="141" spans="2:23" ht="12.75">
      <c r="B141" s="5">
        <f t="shared" si="36"/>
        <v>1.3900000000000008</v>
      </c>
      <c r="C141" s="6">
        <v>1530</v>
      </c>
      <c r="D141" s="6">
        <v>1530</v>
      </c>
      <c r="E141" s="6">
        <f t="shared" si="34"/>
        <v>0.0002780000000000002</v>
      </c>
      <c r="F141" s="6">
        <f t="shared" si="35"/>
        <v>38.25</v>
      </c>
      <c r="G141" s="6"/>
      <c r="H141" s="6"/>
      <c r="I141" s="6"/>
      <c r="J141" s="6"/>
      <c r="K141" s="6"/>
      <c r="L141" s="6"/>
      <c r="M141" s="6"/>
      <c r="N141" s="6"/>
      <c r="O141" s="6"/>
      <c r="P141" s="7"/>
      <c r="Q141" s="3">
        <f t="shared" si="32"/>
        <v>0.0002780000000000002</v>
      </c>
      <c r="R141" s="18">
        <v>1270</v>
      </c>
      <c r="S141" s="18">
        <f>VLOOKUP($W141,E$2:R$211,12,TRUE)+VLOOKUP($W141,E$2:R$211,14,TRUE)</f>
        <v>1970</v>
      </c>
      <c r="T141" s="18">
        <f>VLOOKUP(R141,M$2:Q$211,5,TRUE)</f>
        <v>9.800000000000004E-05</v>
      </c>
      <c r="U141" s="18">
        <f>VLOOKUP($R141,F$2:Q$211,12,TRUE)</f>
        <v>0.00041400000000000003</v>
      </c>
      <c r="V141" s="18">
        <f>VLOOKUP(R141,P$2:Q$211,2,TRUE)</f>
        <v>9.200000000000001E-05</v>
      </c>
      <c r="W141" s="18">
        <f t="shared" si="33"/>
        <v>0.0005120000000000001</v>
      </c>
    </row>
    <row r="142" spans="2:23" ht="12.75">
      <c r="B142" s="5">
        <f t="shared" si="36"/>
        <v>1.4000000000000008</v>
      </c>
      <c r="C142" s="6">
        <v>1580</v>
      </c>
      <c r="D142" s="6">
        <v>1580</v>
      </c>
      <c r="E142" s="6">
        <f t="shared" si="34"/>
        <v>0.00028000000000000014</v>
      </c>
      <c r="F142" s="6">
        <f t="shared" si="35"/>
        <v>39.5</v>
      </c>
      <c r="G142" s="6"/>
      <c r="H142" s="6"/>
      <c r="I142" s="6"/>
      <c r="J142" s="6"/>
      <c r="K142" s="6"/>
      <c r="L142" s="6"/>
      <c r="M142" s="6"/>
      <c r="N142" s="6"/>
      <c r="O142" s="6"/>
      <c r="P142" s="7"/>
      <c r="Q142" s="3">
        <f t="shared" si="32"/>
        <v>0.00028000000000000014</v>
      </c>
      <c r="R142" s="18">
        <v>1280</v>
      </c>
      <c r="S142" s="18">
        <f>VLOOKUP($W142,E$2:R$211,12,TRUE)+VLOOKUP($W142,E$2:R$211,14,TRUE)</f>
        <v>1970</v>
      </c>
      <c r="T142" s="18">
        <f>VLOOKUP(R142,M$2:Q$211,5,TRUE)</f>
        <v>9.800000000000004E-05</v>
      </c>
      <c r="U142" s="18">
        <f>VLOOKUP($R142,F$2:Q$211,12,TRUE)</f>
        <v>0.00041400000000000003</v>
      </c>
      <c r="V142" s="18">
        <f>VLOOKUP(R142,P$2:Q$211,2,TRUE)</f>
        <v>9.200000000000001E-05</v>
      </c>
      <c r="W142" s="18">
        <f t="shared" si="33"/>
        <v>0.0005120000000000001</v>
      </c>
    </row>
    <row r="143" spans="2:23" ht="12.75">
      <c r="B143" s="5">
        <f t="shared" si="36"/>
        <v>1.4100000000000008</v>
      </c>
      <c r="C143" s="6">
        <v>1640</v>
      </c>
      <c r="D143" s="6">
        <v>1640</v>
      </c>
      <c r="E143" s="6">
        <f t="shared" si="34"/>
        <v>0.0002820000000000002</v>
      </c>
      <c r="F143" s="6">
        <f t="shared" si="35"/>
        <v>41</v>
      </c>
      <c r="G143" s="6"/>
      <c r="H143" s="6"/>
      <c r="I143" s="6"/>
      <c r="J143" s="6"/>
      <c r="K143" s="6"/>
      <c r="L143" s="6"/>
      <c r="M143" s="6"/>
      <c r="N143" s="6"/>
      <c r="O143" s="6"/>
      <c r="P143" s="7"/>
      <c r="Q143" s="3">
        <f aca="true" t="shared" si="37" ref="Q143:Q206">B143*20*10^-5</f>
        <v>0.0002820000000000002</v>
      </c>
      <c r="R143" s="18">
        <v>1290</v>
      </c>
      <c r="S143" s="18">
        <f>VLOOKUP($W143,E$2:R$211,12,TRUE)+VLOOKUP($W143,E$2:R$211,14,TRUE)</f>
        <v>1970</v>
      </c>
      <c r="T143" s="18">
        <f>VLOOKUP(R143,M$2:Q$211,5,TRUE)</f>
        <v>9.800000000000004E-05</v>
      </c>
      <c r="U143" s="18">
        <f>VLOOKUP($R143,F$2:Q$211,12,TRUE)</f>
        <v>0.00041400000000000003</v>
      </c>
      <c r="V143" s="18">
        <f>VLOOKUP(R143,P$2:Q$211,2,TRUE)</f>
        <v>9.200000000000001E-05</v>
      </c>
      <c r="W143" s="18">
        <f aca="true" t="shared" si="38" ref="W143:W206">T143+U143</f>
        <v>0.0005120000000000001</v>
      </c>
    </row>
    <row r="144" spans="2:23" ht="12.75">
      <c r="B144" s="5">
        <f t="shared" si="36"/>
        <v>1.4200000000000008</v>
      </c>
      <c r="C144" s="6">
        <v>1710</v>
      </c>
      <c r="D144" s="6">
        <v>1710</v>
      </c>
      <c r="E144" s="6">
        <f t="shared" si="34"/>
        <v>0.0002840000000000002</v>
      </c>
      <c r="F144" s="6">
        <f t="shared" si="35"/>
        <v>42.75</v>
      </c>
      <c r="G144" s="6"/>
      <c r="H144" s="6"/>
      <c r="I144" s="6"/>
      <c r="J144" s="6"/>
      <c r="K144" s="6"/>
      <c r="L144" s="6"/>
      <c r="M144" s="6"/>
      <c r="N144" s="6"/>
      <c r="O144" s="6"/>
      <c r="P144" s="7"/>
      <c r="Q144" s="3">
        <f t="shared" si="37"/>
        <v>0.0002840000000000002</v>
      </c>
      <c r="R144" s="18">
        <v>1300</v>
      </c>
      <c r="S144" s="18">
        <f>VLOOKUP($W144,E$2:R$211,12,TRUE)+VLOOKUP($W144,E$2:R$211,14,TRUE)</f>
        <v>1970</v>
      </c>
      <c r="T144" s="18">
        <f>VLOOKUP(R144,M$2:Q$211,5,TRUE)</f>
        <v>9.800000000000004E-05</v>
      </c>
      <c r="U144" s="18">
        <f>VLOOKUP($R144,F$2:Q$211,12,TRUE)</f>
        <v>0.00041400000000000003</v>
      </c>
      <c r="V144" s="18">
        <f>VLOOKUP(R144,P$2:Q$211,2,TRUE)</f>
        <v>9.400000000000004E-05</v>
      </c>
      <c r="W144" s="18">
        <f t="shared" si="38"/>
        <v>0.0005120000000000001</v>
      </c>
    </row>
    <row r="145" spans="2:23" ht="12.75">
      <c r="B145" s="5">
        <f t="shared" si="36"/>
        <v>1.4300000000000008</v>
      </c>
      <c r="C145" s="6">
        <v>1780</v>
      </c>
      <c r="D145" s="6">
        <v>1780</v>
      </c>
      <c r="E145" s="6">
        <f t="shared" si="34"/>
        <v>0.0002860000000000002</v>
      </c>
      <c r="F145" s="6">
        <f t="shared" si="35"/>
        <v>44.5</v>
      </c>
      <c r="G145" s="6"/>
      <c r="H145" s="6"/>
      <c r="I145" s="6"/>
      <c r="J145" s="6"/>
      <c r="K145" s="6"/>
      <c r="L145" s="6"/>
      <c r="M145" s="6"/>
      <c r="N145" s="6"/>
      <c r="O145" s="6"/>
      <c r="P145" s="7"/>
      <c r="Q145" s="3">
        <f t="shared" si="37"/>
        <v>0.0002860000000000002</v>
      </c>
      <c r="R145" s="18">
        <v>1310</v>
      </c>
      <c r="S145" s="18">
        <f>VLOOKUP($W145,E$2:R$211,12,TRUE)+VLOOKUP($W145,E$2:R$211,14,TRUE)</f>
        <v>1970</v>
      </c>
      <c r="T145" s="18">
        <f>VLOOKUP(R145,M$2:Q$211,5,TRUE)</f>
        <v>9.800000000000004E-05</v>
      </c>
      <c r="U145" s="18">
        <f>VLOOKUP($R145,F$2:Q$211,12,TRUE)</f>
        <v>0.00041400000000000003</v>
      </c>
      <c r="V145" s="18">
        <f>VLOOKUP(R145,P$2:Q$211,2,TRUE)</f>
        <v>9.400000000000004E-05</v>
      </c>
      <c r="W145" s="18">
        <f t="shared" si="38"/>
        <v>0.0005120000000000001</v>
      </c>
    </row>
    <row r="146" spans="2:23" ht="12.75">
      <c r="B146" s="5">
        <f t="shared" si="36"/>
        <v>1.4400000000000008</v>
      </c>
      <c r="C146" s="6">
        <v>1860</v>
      </c>
      <c r="D146" s="6">
        <v>1860</v>
      </c>
      <c r="E146" s="6">
        <f t="shared" si="34"/>
        <v>0.0002880000000000002</v>
      </c>
      <c r="F146" s="6">
        <f t="shared" si="35"/>
        <v>46.5</v>
      </c>
      <c r="G146" s="6"/>
      <c r="H146" s="6"/>
      <c r="I146" s="6"/>
      <c r="J146" s="6"/>
      <c r="K146" s="6"/>
      <c r="L146" s="6"/>
      <c r="M146" s="6"/>
      <c r="N146" s="6"/>
      <c r="O146" s="6"/>
      <c r="P146" s="7"/>
      <c r="Q146" s="3">
        <f t="shared" si="37"/>
        <v>0.0002880000000000002</v>
      </c>
      <c r="R146" s="18">
        <v>1320</v>
      </c>
      <c r="S146" s="18">
        <f>VLOOKUP($W146,E$2:R$211,12,TRUE)+VLOOKUP($W146,E$2:R$211,14,TRUE)</f>
        <v>1970</v>
      </c>
      <c r="T146" s="18">
        <f>VLOOKUP(R146,M$2:Q$211,5,TRUE)</f>
        <v>9.800000000000004E-05</v>
      </c>
      <c r="U146" s="18">
        <f>VLOOKUP($R146,F$2:Q$211,12,TRUE)</f>
        <v>0.00041400000000000003</v>
      </c>
      <c r="V146" s="18">
        <f>VLOOKUP(R146,P$2:Q$211,2,TRUE)</f>
        <v>9.400000000000004E-05</v>
      </c>
      <c r="W146" s="18">
        <f t="shared" si="38"/>
        <v>0.0005120000000000001</v>
      </c>
    </row>
    <row r="147" spans="2:23" ht="12.75">
      <c r="B147" s="5">
        <f t="shared" si="36"/>
        <v>1.4500000000000008</v>
      </c>
      <c r="C147" s="6">
        <v>1950</v>
      </c>
      <c r="D147" s="6">
        <v>1950</v>
      </c>
      <c r="E147" s="6">
        <f t="shared" si="34"/>
        <v>0.0002900000000000002</v>
      </c>
      <c r="F147" s="6">
        <f t="shared" si="35"/>
        <v>48.75</v>
      </c>
      <c r="G147" s="6"/>
      <c r="H147" s="6"/>
      <c r="I147" s="6"/>
      <c r="J147" s="6"/>
      <c r="K147" s="6"/>
      <c r="L147" s="6"/>
      <c r="M147" s="6"/>
      <c r="N147" s="6"/>
      <c r="O147" s="6"/>
      <c r="P147" s="7"/>
      <c r="Q147" s="3">
        <f t="shared" si="37"/>
        <v>0.0002900000000000002</v>
      </c>
      <c r="R147" s="18">
        <v>1330</v>
      </c>
      <c r="S147" s="18">
        <f>VLOOKUP($W147,E$2:R$211,12,TRUE)+VLOOKUP($W147,E$2:R$211,14,TRUE)</f>
        <v>1970</v>
      </c>
      <c r="T147" s="18">
        <f>VLOOKUP(R147,M$2:Q$211,5,TRUE)</f>
        <v>9.800000000000004E-05</v>
      </c>
      <c r="U147" s="18">
        <f>VLOOKUP($R147,F$2:Q$211,12,TRUE)</f>
        <v>0.00041400000000000003</v>
      </c>
      <c r="V147" s="18">
        <f>VLOOKUP(R147,P$2:Q$211,2,TRUE)</f>
        <v>9.400000000000004E-05</v>
      </c>
      <c r="W147" s="18">
        <f t="shared" si="38"/>
        <v>0.0005120000000000001</v>
      </c>
    </row>
    <row r="148" spans="2:23" ht="12.75">
      <c r="B148" s="5">
        <f t="shared" si="36"/>
        <v>1.4600000000000009</v>
      </c>
      <c r="C148" s="6">
        <v>2050</v>
      </c>
      <c r="D148" s="6">
        <v>2050</v>
      </c>
      <c r="E148" s="6">
        <f t="shared" si="34"/>
        <v>0.0002920000000000002</v>
      </c>
      <c r="F148" s="6">
        <f t="shared" si="35"/>
        <v>51.25</v>
      </c>
      <c r="G148" s="6"/>
      <c r="H148" s="6"/>
      <c r="I148" s="6"/>
      <c r="J148" s="6"/>
      <c r="K148" s="6"/>
      <c r="L148" s="6"/>
      <c r="M148" s="6"/>
      <c r="N148" s="6"/>
      <c r="O148" s="6"/>
      <c r="P148" s="7"/>
      <c r="Q148" s="3">
        <f t="shared" si="37"/>
        <v>0.0002920000000000002</v>
      </c>
      <c r="R148" s="18">
        <v>1340</v>
      </c>
      <c r="S148" s="18">
        <f>VLOOKUP($W148,E$2:R$211,12,TRUE)+VLOOKUP($W148,E$2:R$211,14,TRUE)</f>
        <v>1970</v>
      </c>
      <c r="T148" s="18">
        <f>VLOOKUP(R148,M$2:Q$211,5,TRUE)</f>
        <v>9.800000000000004E-05</v>
      </c>
      <c r="U148" s="18">
        <f>VLOOKUP($R148,F$2:Q$211,12,TRUE)</f>
        <v>0.00041400000000000003</v>
      </c>
      <c r="V148" s="18">
        <f>VLOOKUP(R148,P$2:Q$211,2,TRUE)</f>
        <v>9.400000000000004E-05</v>
      </c>
      <c r="W148" s="18">
        <f t="shared" si="38"/>
        <v>0.0005120000000000001</v>
      </c>
    </row>
    <row r="149" spans="2:23" ht="12.75">
      <c r="B149" s="5">
        <f t="shared" si="36"/>
        <v>1.4700000000000009</v>
      </c>
      <c r="C149" s="6">
        <v>2150</v>
      </c>
      <c r="D149" s="6">
        <v>2150</v>
      </c>
      <c r="E149" s="6">
        <f t="shared" si="34"/>
        <v>0.0002940000000000002</v>
      </c>
      <c r="F149" s="6">
        <f t="shared" si="35"/>
        <v>53.75</v>
      </c>
      <c r="G149" s="6"/>
      <c r="H149" s="6"/>
      <c r="I149" s="6"/>
      <c r="J149" s="6"/>
      <c r="K149" s="6"/>
      <c r="L149" s="6"/>
      <c r="M149" s="6"/>
      <c r="N149" s="6"/>
      <c r="O149" s="6"/>
      <c r="P149" s="7"/>
      <c r="Q149" s="3">
        <f t="shared" si="37"/>
        <v>0.0002940000000000002</v>
      </c>
      <c r="R149" s="18">
        <v>1350</v>
      </c>
      <c r="S149" s="18">
        <f>VLOOKUP($W149,E$2:R$211,12,TRUE)+VLOOKUP($W149,E$2:R$211,14,TRUE)</f>
        <v>1970</v>
      </c>
      <c r="T149" s="18">
        <f>VLOOKUP(R149,M$2:Q$211,5,TRUE)</f>
        <v>9.800000000000004E-05</v>
      </c>
      <c r="U149" s="18">
        <f>VLOOKUP($R149,F$2:Q$211,12,TRUE)</f>
        <v>0.00041400000000000003</v>
      </c>
      <c r="V149" s="18">
        <f>VLOOKUP(R149,P$2:Q$211,2,TRUE)</f>
        <v>9.400000000000004E-05</v>
      </c>
      <c r="W149" s="18">
        <f t="shared" si="38"/>
        <v>0.0005120000000000001</v>
      </c>
    </row>
    <row r="150" spans="2:23" ht="12.75">
      <c r="B150" s="5">
        <f>B149+0.01</f>
        <v>1.4800000000000009</v>
      </c>
      <c r="C150" s="6">
        <v>2260</v>
      </c>
      <c r="D150" s="6">
        <v>2260</v>
      </c>
      <c r="E150" s="6">
        <f t="shared" si="34"/>
        <v>0.0002960000000000002</v>
      </c>
      <c r="F150" s="6">
        <f t="shared" si="35"/>
        <v>56.5</v>
      </c>
      <c r="G150" s="6"/>
      <c r="H150" s="6"/>
      <c r="I150" s="6"/>
      <c r="J150" s="6"/>
      <c r="K150" s="6"/>
      <c r="L150" s="6"/>
      <c r="M150" s="6"/>
      <c r="N150" s="6"/>
      <c r="O150" s="6"/>
      <c r="P150" s="7"/>
      <c r="Q150" s="3">
        <f t="shared" si="37"/>
        <v>0.0002960000000000002</v>
      </c>
      <c r="R150" s="18">
        <v>1360</v>
      </c>
      <c r="S150" s="18">
        <f>VLOOKUP($W150,E$2:R$211,12,TRUE)+VLOOKUP($W150,E$2:R$211,14,TRUE)</f>
        <v>1970</v>
      </c>
      <c r="T150" s="18">
        <f>VLOOKUP(R150,M$2:Q$211,5,TRUE)</f>
        <v>9.800000000000004E-05</v>
      </c>
      <c r="U150" s="18">
        <f>VLOOKUP($R150,F$2:Q$211,12,TRUE)</f>
        <v>0.00041400000000000003</v>
      </c>
      <c r="V150" s="18">
        <f>VLOOKUP(R150,P$2:Q$211,2,TRUE)</f>
        <v>9.400000000000004E-05</v>
      </c>
      <c r="W150" s="18">
        <f t="shared" si="38"/>
        <v>0.0005120000000000001</v>
      </c>
    </row>
    <row r="151" spans="2:23" ht="12.75">
      <c r="B151" s="5">
        <f aca="true" t="shared" si="39" ref="B151:B159">B150+0.01</f>
        <v>1.4900000000000009</v>
      </c>
      <c r="C151" s="6">
        <v>2380</v>
      </c>
      <c r="D151" s="6">
        <v>2380</v>
      </c>
      <c r="E151" s="6">
        <f t="shared" si="34"/>
        <v>0.0002980000000000002</v>
      </c>
      <c r="F151" s="6">
        <f t="shared" si="35"/>
        <v>59.5</v>
      </c>
      <c r="G151" s="6"/>
      <c r="H151" s="6"/>
      <c r="I151" s="6"/>
      <c r="J151" s="6"/>
      <c r="K151" s="6"/>
      <c r="L151" s="6"/>
      <c r="M151" s="6"/>
      <c r="N151" s="6"/>
      <c r="O151" s="6"/>
      <c r="P151" s="7"/>
      <c r="Q151" s="3">
        <f t="shared" si="37"/>
        <v>0.0002980000000000002</v>
      </c>
      <c r="R151" s="18">
        <v>1370</v>
      </c>
      <c r="S151" s="18">
        <f>VLOOKUP($W151,E$2:R$211,12,TRUE)+VLOOKUP($W151,E$2:R$211,14,TRUE)</f>
        <v>1970</v>
      </c>
      <c r="T151" s="18">
        <f>VLOOKUP(R151,M$2:Q$211,5,TRUE)</f>
        <v>9.800000000000004E-05</v>
      </c>
      <c r="U151" s="18">
        <f>VLOOKUP($R151,F$2:Q$211,12,TRUE)</f>
        <v>0.000416</v>
      </c>
      <c r="V151" s="18">
        <f>VLOOKUP(R151,P$2:Q$211,2,TRUE)</f>
        <v>9.400000000000004E-05</v>
      </c>
      <c r="W151" s="18">
        <f t="shared" si="38"/>
        <v>0.000514</v>
      </c>
    </row>
    <row r="152" spans="2:23" ht="12.75">
      <c r="B152" s="5">
        <f t="shared" si="39"/>
        <v>1.5000000000000009</v>
      </c>
      <c r="C152" s="6">
        <v>2500</v>
      </c>
      <c r="D152" s="6">
        <v>2500</v>
      </c>
      <c r="E152" s="6">
        <f t="shared" si="34"/>
        <v>0.0003000000000000002</v>
      </c>
      <c r="F152" s="6">
        <f t="shared" si="35"/>
        <v>62.5</v>
      </c>
      <c r="G152" s="6"/>
      <c r="H152" s="6"/>
      <c r="I152" s="6"/>
      <c r="J152" s="6"/>
      <c r="K152" s="6"/>
      <c r="L152" s="6"/>
      <c r="M152" s="6"/>
      <c r="N152" s="6"/>
      <c r="O152" s="6"/>
      <c r="P152" s="7"/>
      <c r="Q152" s="3">
        <f t="shared" si="37"/>
        <v>0.0003000000000000002</v>
      </c>
      <c r="R152" s="18">
        <v>1380</v>
      </c>
      <c r="S152" s="18">
        <f>VLOOKUP($W152,E$2:R$211,12,TRUE)+VLOOKUP($W152,E$2:R$211,14,TRUE)</f>
        <v>1970</v>
      </c>
      <c r="T152" s="18">
        <f>VLOOKUP(R152,M$2:Q$211,5,TRUE)</f>
        <v>9.800000000000004E-05</v>
      </c>
      <c r="U152" s="18">
        <f>VLOOKUP($R152,F$2:Q$211,12,TRUE)</f>
        <v>0.000416</v>
      </c>
      <c r="V152" s="18">
        <f>VLOOKUP(R152,P$2:Q$211,2,TRUE)</f>
        <v>9.400000000000004E-05</v>
      </c>
      <c r="W152" s="18">
        <f t="shared" si="38"/>
        <v>0.000514</v>
      </c>
    </row>
    <row r="153" spans="2:23" ht="12.75">
      <c r="B153" s="5">
        <f t="shared" si="39"/>
        <v>1.510000000000001</v>
      </c>
      <c r="C153" s="6">
        <v>2640</v>
      </c>
      <c r="D153" s="6">
        <v>2640</v>
      </c>
      <c r="E153" s="6">
        <f t="shared" si="34"/>
        <v>0.0003020000000000002</v>
      </c>
      <c r="F153" s="6">
        <f t="shared" si="35"/>
        <v>66</v>
      </c>
      <c r="G153" s="6"/>
      <c r="H153" s="6"/>
      <c r="I153" s="6"/>
      <c r="J153" s="6"/>
      <c r="K153" s="6"/>
      <c r="L153" s="6"/>
      <c r="M153" s="6"/>
      <c r="N153" s="6"/>
      <c r="O153" s="6"/>
      <c r="P153" s="7"/>
      <c r="Q153" s="3">
        <f t="shared" si="37"/>
        <v>0.0003020000000000002</v>
      </c>
      <c r="R153" s="18">
        <v>1390</v>
      </c>
      <c r="S153" s="18">
        <f>VLOOKUP($W153,E$2:R$211,12,TRUE)+VLOOKUP($W153,E$2:R$211,14,TRUE)</f>
        <v>1970</v>
      </c>
      <c r="T153" s="18">
        <f>VLOOKUP(R153,M$2:Q$211,5,TRUE)</f>
        <v>9.800000000000004E-05</v>
      </c>
      <c r="U153" s="18">
        <f>VLOOKUP($R153,F$2:Q$211,12,TRUE)</f>
        <v>0.000416</v>
      </c>
      <c r="V153" s="18">
        <f>VLOOKUP(R153,P$2:Q$211,2,TRUE)</f>
        <v>9.400000000000004E-05</v>
      </c>
      <c r="W153" s="18">
        <f t="shared" si="38"/>
        <v>0.000514</v>
      </c>
    </row>
    <row r="154" spans="2:23" ht="12.75">
      <c r="B154" s="5">
        <f t="shared" si="39"/>
        <v>1.520000000000001</v>
      </c>
      <c r="C154" s="6">
        <v>2790</v>
      </c>
      <c r="D154" s="6">
        <v>2790</v>
      </c>
      <c r="E154" s="6">
        <f t="shared" si="34"/>
        <v>0.00030400000000000023</v>
      </c>
      <c r="F154" s="6">
        <f t="shared" si="35"/>
        <v>69.75</v>
      </c>
      <c r="G154" s="6"/>
      <c r="H154" s="6"/>
      <c r="I154" s="6"/>
      <c r="J154" s="6"/>
      <c r="K154" s="6"/>
      <c r="L154" s="6"/>
      <c r="M154" s="6"/>
      <c r="N154" s="6"/>
      <c r="O154" s="6"/>
      <c r="P154" s="7"/>
      <c r="Q154" s="3">
        <f t="shared" si="37"/>
        <v>0.00030400000000000023</v>
      </c>
      <c r="R154" s="18">
        <v>1400</v>
      </c>
      <c r="S154" s="18">
        <f>VLOOKUP($W154,E$2:R$211,12,TRUE)+VLOOKUP($W154,E$2:R$211,14,TRUE)</f>
        <v>1970</v>
      </c>
      <c r="T154" s="18">
        <f>VLOOKUP(R154,M$2:Q$211,5,TRUE)</f>
        <v>9.800000000000004E-05</v>
      </c>
      <c r="U154" s="18">
        <f>VLOOKUP($R154,F$2:Q$211,12,TRUE)</f>
        <v>0.000416</v>
      </c>
      <c r="V154" s="18">
        <f>VLOOKUP(R154,P$2:Q$211,2,TRUE)</f>
        <v>9.400000000000004E-05</v>
      </c>
      <c r="W154" s="18">
        <f t="shared" si="38"/>
        <v>0.000514</v>
      </c>
    </row>
    <row r="155" spans="2:23" ht="12.75">
      <c r="B155" s="5">
        <f t="shared" si="39"/>
        <v>1.530000000000001</v>
      </c>
      <c r="C155" s="6">
        <v>2950</v>
      </c>
      <c r="D155" s="6">
        <v>2950</v>
      </c>
      <c r="E155" s="6">
        <f t="shared" si="34"/>
        <v>0.00030600000000000023</v>
      </c>
      <c r="F155" s="6">
        <f t="shared" si="35"/>
        <v>73.75</v>
      </c>
      <c r="G155" s="6"/>
      <c r="H155" s="6"/>
      <c r="I155" s="6"/>
      <c r="J155" s="6"/>
      <c r="K155" s="6"/>
      <c r="L155" s="6"/>
      <c r="M155" s="6"/>
      <c r="N155" s="6"/>
      <c r="O155" s="6"/>
      <c r="P155" s="7"/>
      <c r="Q155" s="3">
        <f t="shared" si="37"/>
        <v>0.00030600000000000023</v>
      </c>
      <c r="R155" s="18">
        <v>1410</v>
      </c>
      <c r="S155" s="18">
        <f>VLOOKUP($W155,E$2:R$211,12,TRUE)+VLOOKUP($W155,E$2:R$211,14,TRUE)</f>
        <v>1970</v>
      </c>
      <c r="T155" s="18">
        <f>VLOOKUP(R155,M$2:Q$211,5,TRUE)</f>
        <v>9.800000000000004E-05</v>
      </c>
      <c r="U155" s="18">
        <f>VLOOKUP($R155,F$2:Q$211,12,TRUE)</f>
        <v>0.000416</v>
      </c>
      <c r="V155" s="18">
        <f>VLOOKUP(R155,P$2:Q$211,2,TRUE)</f>
        <v>9.400000000000004E-05</v>
      </c>
      <c r="W155" s="18">
        <f t="shared" si="38"/>
        <v>0.000514</v>
      </c>
    </row>
    <row r="156" spans="2:23" ht="12.75">
      <c r="B156" s="5">
        <f t="shared" si="39"/>
        <v>1.540000000000001</v>
      </c>
      <c r="C156" s="6">
        <v>3110</v>
      </c>
      <c r="D156" s="6">
        <v>3110</v>
      </c>
      <c r="E156" s="6">
        <f t="shared" si="34"/>
        <v>0.0003080000000000002</v>
      </c>
      <c r="F156" s="6">
        <f t="shared" si="35"/>
        <v>77.75</v>
      </c>
      <c r="G156" s="6"/>
      <c r="H156" s="6"/>
      <c r="I156" s="6"/>
      <c r="J156" s="6"/>
      <c r="K156" s="6"/>
      <c r="L156" s="6"/>
      <c r="M156" s="6"/>
      <c r="N156" s="6"/>
      <c r="O156" s="6"/>
      <c r="P156" s="7"/>
      <c r="Q156" s="3">
        <f t="shared" si="37"/>
        <v>0.0003080000000000002</v>
      </c>
      <c r="R156" s="18">
        <v>1420</v>
      </c>
      <c r="S156" s="18">
        <f>VLOOKUP($W156,E$2:R$211,12,TRUE)+VLOOKUP($W156,E$2:R$211,14,TRUE)</f>
        <v>1970</v>
      </c>
      <c r="T156" s="18">
        <f>VLOOKUP(R156,M$2:Q$211,5,TRUE)</f>
        <v>9.800000000000004E-05</v>
      </c>
      <c r="U156" s="18">
        <f>VLOOKUP($R156,F$2:Q$211,12,TRUE)</f>
        <v>0.000416</v>
      </c>
      <c r="V156" s="18">
        <f>VLOOKUP(R156,P$2:Q$211,2,TRUE)</f>
        <v>9.400000000000004E-05</v>
      </c>
      <c r="W156" s="18">
        <f t="shared" si="38"/>
        <v>0.000514</v>
      </c>
    </row>
    <row r="157" spans="2:23" ht="12.75">
      <c r="B157" s="5">
        <f t="shared" si="39"/>
        <v>1.550000000000001</v>
      </c>
      <c r="C157" s="6">
        <v>3280</v>
      </c>
      <c r="D157" s="6">
        <v>3280</v>
      </c>
      <c r="E157" s="6">
        <f t="shared" si="34"/>
        <v>0.0003100000000000002</v>
      </c>
      <c r="F157" s="6">
        <f t="shared" si="35"/>
        <v>82</v>
      </c>
      <c r="G157" s="6"/>
      <c r="H157" s="6"/>
      <c r="I157" s="6"/>
      <c r="J157" s="6"/>
      <c r="K157" s="6"/>
      <c r="L157" s="6"/>
      <c r="M157" s="6"/>
      <c r="N157" s="6"/>
      <c r="O157" s="6"/>
      <c r="P157" s="7"/>
      <c r="Q157" s="3">
        <f t="shared" si="37"/>
        <v>0.0003100000000000002</v>
      </c>
      <c r="R157" s="18">
        <v>1430</v>
      </c>
      <c r="S157" s="18">
        <f>VLOOKUP($W157,E$2:R$211,12,TRUE)+VLOOKUP($W157,E$2:R$211,14,TRUE)</f>
        <v>1970</v>
      </c>
      <c r="T157" s="18">
        <f>VLOOKUP(R157,M$2:Q$211,5,TRUE)</f>
        <v>9.800000000000004E-05</v>
      </c>
      <c r="U157" s="18">
        <f>VLOOKUP($R157,F$2:Q$211,12,TRUE)</f>
        <v>0.000416</v>
      </c>
      <c r="V157" s="18">
        <f>VLOOKUP(R157,P$2:Q$211,2,TRUE)</f>
        <v>9.400000000000004E-05</v>
      </c>
      <c r="W157" s="18">
        <f t="shared" si="38"/>
        <v>0.000514</v>
      </c>
    </row>
    <row r="158" spans="2:23" ht="12.75">
      <c r="B158" s="5">
        <f t="shared" si="39"/>
        <v>1.560000000000001</v>
      </c>
      <c r="C158" s="6">
        <v>3460</v>
      </c>
      <c r="D158" s="6">
        <v>3460</v>
      </c>
      <c r="E158" s="6">
        <f t="shared" si="34"/>
        <v>0.0003120000000000002</v>
      </c>
      <c r="F158" s="6">
        <f t="shared" si="35"/>
        <v>86.5</v>
      </c>
      <c r="G158" s="6"/>
      <c r="H158" s="6"/>
      <c r="I158" s="6"/>
      <c r="J158" s="6"/>
      <c r="K158" s="6"/>
      <c r="L158" s="6"/>
      <c r="M158" s="6"/>
      <c r="N158" s="6"/>
      <c r="O158" s="6"/>
      <c r="P158" s="7"/>
      <c r="Q158" s="3">
        <f t="shared" si="37"/>
        <v>0.0003120000000000002</v>
      </c>
      <c r="R158" s="18">
        <v>1440</v>
      </c>
      <c r="S158" s="18">
        <f>VLOOKUP($W158,E$2:R$211,12,TRUE)+VLOOKUP($W158,E$2:R$211,14,TRUE)</f>
        <v>1970</v>
      </c>
      <c r="T158" s="18">
        <f>VLOOKUP(R158,M$2:Q$211,5,TRUE)</f>
        <v>9.800000000000004E-05</v>
      </c>
      <c r="U158" s="18">
        <f>VLOOKUP($R158,F$2:Q$211,12,TRUE)</f>
        <v>0.000416</v>
      </c>
      <c r="V158" s="18">
        <f>VLOOKUP(R158,P$2:Q$211,2,TRUE)</f>
        <v>9.400000000000004E-05</v>
      </c>
      <c r="W158" s="18">
        <f t="shared" si="38"/>
        <v>0.000514</v>
      </c>
    </row>
    <row r="159" spans="2:23" ht="12.75">
      <c r="B159" s="5">
        <f t="shared" si="39"/>
        <v>1.570000000000001</v>
      </c>
      <c r="C159" s="6">
        <v>3660</v>
      </c>
      <c r="D159" s="6">
        <v>3660</v>
      </c>
      <c r="E159" s="6">
        <f t="shared" si="34"/>
        <v>0.0003140000000000002</v>
      </c>
      <c r="F159" s="6">
        <f t="shared" si="35"/>
        <v>91.5</v>
      </c>
      <c r="G159" s="6"/>
      <c r="H159" s="6"/>
      <c r="I159" s="6"/>
      <c r="J159" s="6"/>
      <c r="K159" s="6"/>
      <c r="L159" s="6"/>
      <c r="M159" s="6"/>
      <c r="N159" s="6"/>
      <c r="O159" s="6"/>
      <c r="P159" s="7"/>
      <c r="Q159" s="3">
        <f t="shared" si="37"/>
        <v>0.0003140000000000002</v>
      </c>
      <c r="R159" s="18">
        <v>1450</v>
      </c>
      <c r="S159" s="18">
        <f>VLOOKUP($W159,E$2:R$211,12,TRUE)+VLOOKUP($W159,E$2:R$211,14,TRUE)</f>
        <v>1970</v>
      </c>
      <c r="T159" s="18">
        <f>VLOOKUP(R159,M$2:Q$211,5,TRUE)</f>
        <v>9.800000000000004E-05</v>
      </c>
      <c r="U159" s="18">
        <f>VLOOKUP($R159,F$2:Q$211,12,TRUE)</f>
        <v>0.000416</v>
      </c>
      <c r="V159" s="18">
        <f>VLOOKUP(R159,P$2:Q$211,2,TRUE)</f>
        <v>9.400000000000004E-05</v>
      </c>
      <c r="W159" s="18">
        <f t="shared" si="38"/>
        <v>0.000514</v>
      </c>
    </row>
    <row r="160" spans="2:23" ht="12.75">
      <c r="B160" s="5">
        <f>B159+0.01</f>
        <v>1.580000000000001</v>
      </c>
      <c r="C160" s="6">
        <v>3880</v>
      </c>
      <c r="D160" s="6">
        <v>3880</v>
      </c>
      <c r="E160" s="6">
        <f t="shared" si="34"/>
        <v>0.0003160000000000002</v>
      </c>
      <c r="F160" s="6">
        <f t="shared" si="35"/>
        <v>97</v>
      </c>
      <c r="G160" s="6"/>
      <c r="H160" s="6"/>
      <c r="I160" s="6"/>
      <c r="J160" s="6"/>
      <c r="K160" s="6"/>
      <c r="L160" s="6"/>
      <c r="M160" s="6"/>
      <c r="N160" s="6"/>
      <c r="O160" s="6"/>
      <c r="P160" s="7"/>
      <c r="Q160" s="3">
        <f t="shared" si="37"/>
        <v>0.0003160000000000002</v>
      </c>
      <c r="R160" s="18">
        <v>1460</v>
      </c>
      <c r="S160" s="18">
        <f>VLOOKUP($W160,E$2:R$211,12,TRUE)+VLOOKUP($W160,E$2:R$211,14,TRUE)</f>
        <v>1970</v>
      </c>
      <c r="T160" s="18">
        <f>VLOOKUP(R160,M$2:Q$211,5,TRUE)</f>
        <v>9.800000000000004E-05</v>
      </c>
      <c r="U160" s="18">
        <f>VLOOKUP($R160,F$2:Q$211,12,TRUE)</f>
        <v>0.000416</v>
      </c>
      <c r="V160" s="18">
        <f>VLOOKUP(R160,P$2:Q$211,2,TRUE)</f>
        <v>9.400000000000004E-05</v>
      </c>
      <c r="W160" s="18">
        <f t="shared" si="38"/>
        <v>0.000514</v>
      </c>
    </row>
    <row r="161" spans="2:23" ht="12.75">
      <c r="B161" s="5">
        <f aca="true" t="shared" si="40" ref="B161:B182">B160+0.01</f>
        <v>1.590000000000001</v>
      </c>
      <c r="C161" s="6">
        <v>4120</v>
      </c>
      <c r="D161" s="6">
        <v>4120</v>
      </c>
      <c r="E161" s="6">
        <f t="shared" si="34"/>
        <v>0.0003180000000000002</v>
      </c>
      <c r="F161" s="6">
        <f t="shared" si="35"/>
        <v>103</v>
      </c>
      <c r="G161" s="6"/>
      <c r="H161" s="6"/>
      <c r="I161" s="6"/>
      <c r="J161" s="6"/>
      <c r="K161" s="6"/>
      <c r="L161" s="6"/>
      <c r="M161" s="6"/>
      <c r="N161" s="6"/>
      <c r="O161" s="6"/>
      <c r="P161" s="7"/>
      <c r="Q161" s="3">
        <f t="shared" si="37"/>
        <v>0.0003180000000000002</v>
      </c>
      <c r="R161" s="18">
        <v>1470</v>
      </c>
      <c r="S161" s="18">
        <f>VLOOKUP($W161,E$2:R$211,12,TRUE)+VLOOKUP($W161,E$2:R$211,14,TRUE)</f>
        <v>1970</v>
      </c>
      <c r="T161" s="18">
        <f>VLOOKUP(R161,M$2:Q$211,5,TRUE)</f>
        <v>9.800000000000004E-05</v>
      </c>
      <c r="U161" s="18">
        <f>VLOOKUP($R161,F$2:Q$211,12,TRUE)</f>
        <v>0.000416</v>
      </c>
      <c r="V161" s="18">
        <f>VLOOKUP(R161,P$2:Q$211,2,TRUE)</f>
        <v>9.400000000000004E-05</v>
      </c>
      <c r="W161" s="18">
        <f t="shared" si="38"/>
        <v>0.000514</v>
      </c>
    </row>
    <row r="162" spans="2:23" ht="12.75">
      <c r="B162" s="5">
        <f t="shared" si="40"/>
        <v>1.600000000000001</v>
      </c>
      <c r="C162" s="6">
        <v>4370</v>
      </c>
      <c r="D162" s="6">
        <v>4370</v>
      </c>
      <c r="E162" s="6">
        <f t="shared" si="34"/>
        <v>0.00032000000000000024</v>
      </c>
      <c r="F162" s="6">
        <f t="shared" si="35"/>
        <v>109.25</v>
      </c>
      <c r="G162" s="6"/>
      <c r="H162" s="6"/>
      <c r="I162" s="6"/>
      <c r="J162" s="6"/>
      <c r="K162" s="6"/>
      <c r="L162" s="6"/>
      <c r="M162" s="6"/>
      <c r="N162" s="6"/>
      <c r="O162" s="6"/>
      <c r="P162" s="7"/>
      <c r="Q162" s="3">
        <f t="shared" si="37"/>
        <v>0.00032000000000000024</v>
      </c>
      <c r="R162" s="18">
        <v>1480</v>
      </c>
      <c r="S162" s="18">
        <f>VLOOKUP($W162,E$2:R$211,12,TRUE)+VLOOKUP($W162,E$2:R$211,14,TRUE)</f>
        <v>1970</v>
      </c>
      <c r="T162" s="18">
        <f>VLOOKUP(R162,M$2:Q$211,5,TRUE)</f>
        <v>9.800000000000004E-05</v>
      </c>
      <c r="U162" s="18">
        <f>VLOOKUP($R162,F$2:Q$211,12,TRUE)</f>
        <v>0.000416</v>
      </c>
      <c r="V162" s="18">
        <f>VLOOKUP(R162,P$2:Q$211,2,TRUE)</f>
        <v>9.400000000000004E-05</v>
      </c>
      <c r="W162" s="18">
        <f t="shared" si="38"/>
        <v>0.000514</v>
      </c>
    </row>
    <row r="163" spans="2:23" ht="12.75">
      <c r="B163" s="5">
        <f t="shared" si="40"/>
        <v>1.610000000000001</v>
      </c>
      <c r="C163" s="6">
        <v>4630</v>
      </c>
      <c r="D163" s="6">
        <v>4630</v>
      </c>
      <c r="E163" s="6">
        <f t="shared" si="34"/>
        <v>0.0003220000000000002</v>
      </c>
      <c r="F163" s="6">
        <f t="shared" si="35"/>
        <v>115.75</v>
      </c>
      <c r="G163" s="6"/>
      <c r="H163" s="6"/>
      <c r="I163" s="6"/>
      <c r="J163" s="6"/>
      <c r="K163" s="6"/>
      <c r="L163" s="6"/>
      <c r="M163" s="6"/>
      <c r="N163" s="6"/>
      <c r="O163" s="6"/>
      <c r="P163" s="7"/>
      <c r="Q163" s="3">
        <f t="shared" si="37"/>
        <v>0.0003220000000000002</v>
      </c>
      <c r="R163" s="18">
        <v>1490</v>
      </c>
      <c r="S163" s="18">
        <f>VLOOKUP($W163,E$2:R$211,12,TRUE)+VLOOKUP($W163,E$2:R$211,14,TRUE)</f>
        <v>1970</v>
      </c>
      <c r="T163" s="18">
        <f>VLOOKUP(R163,M$2:Q$211,5,TRUE)</f>
        <v>9.800000000000004E-05</v>
      </c>
      <c r="U163" s="18">
        <f>VLOOKUP($R163,F$2:Q$211,12,TRUE)</f>
        <v>0.0004179999999999999</v>
      </c>
      <c r="V163" s="18">
        <f>VLOOKUP(R163,P$2:Q$211,2,TRUE)</f>
        <v>9.400000000000004E-05</v>
      </c>
      <c r="W163" s="18">
        <f t="shared" si="38"/>
        <v>0.000516</v>
      </c>
    </row>
    <row r="164" spans="2:23" ht="12.75">
      <c r="B164" s="5">
        <f t="shared" si="40"/>
        <v>1.620000000000001</v>
      </c>
      <c r="C164" s="6">
        <v>4910</v>
      </c>
      <c r="D164" s="6">
        <v>4910</v>
      </c>
      <c r="E164" s="6">
        <f t="shared" si="34"/>
        <v>0.00032400000000000023</v>
      </c>
      <c r="F164" s="6">
        <f t="shared" si="35"/>
        <v>122.75</v>
      </c>
      <c r="G164" s="6"/>
      <c r="H164" s="6"/>
      <c r="I164" s="6"/>
      <c r="J164" s="6"/>
      <c r="K164" s="6"/>
      <c r="L164" s="6"/>
      <c r="M164" s="6"/>
      <c r="N164" s="6"/>
      <c r="O164" s="6"/>
      <c r="P164" s="7"/>
      <c r="Q164" s="3">
        <f t="shared" si="37"/>
        <v>0.00032400000000000023</v>
      </c>
      <c r="R164" s="18">
        <v>1500</v>
      </c>
      <c r="S164" s="18">
        <f>VLOOKUP($W164,E$2:R$211,12,TRUE)+VLOOKUP($W164,E$2:R$211,14,TRUE)</f>
        <v>1970</v>
      </c>
      <c r="T164" s="18">
        <f>VLOOKUP(R164,M$2:Q$211,5,TRUE)</f>
        <v>0.00010000000000000003</v>
      </c>
      <c r="U164" s="18">
        <f>VLOOKUP($R164,F$2:Q$211,12,TRUE)</f>
        <v>0.0004179999999999999</v>
      </c>
      <c r="V164" s="18">
        <f>VLOOKUP(R164,P$2:Q$211,2,TRUE)</f>
        <v>9.400000000000004E-05</v>
      </c>
      <c r="W164" s="18">
        <f t="shared" si="38"/>
        <v>0.0005179999999999999</v>
      </c>
    </row>
    <row r="165" spans="2:23" ht="12.75">
      <c r="B165" s="5">
        <f t="shared" si="40"/>
        <v>1.630000000000001</v>
      </c>
      <c r="C165" s="6">
        <v>5220</v>
      </c>
      <c r="D165" s="6">
        <v>5220</v>
      </c>
      <c r="E165" s="6">
        <f t="shared" si="34"/>
        <v>0.0003260000000000003</v>
      </c>
      <c r="F165" s="6">
        <f t="shared" si="35"/>
        <v>130.5</v>
      </c>
      <c r="G165" s="6"/>
      <c r="H165" s="6"/>
      <c r="I165" s="6"/>
      <c r="J165" s="6"/>
      <c r="K165" s="6"/>
      <c r="L165" s="6"/>
      <c r="M165" s="6"/>
      <c r="N165" s="6"/>
      <c r="O165" s="6"/>
      <c r="P165" s="7"/>
      <c r="Q165" s="3">
        <f t="shared" si="37"/>
        <v>0.0003260000000000003</v>
      </c>
      <c r="R165" s="18">
        <v>1510</v>
      </c>
      <c r="S165" s="18">
        <f>VLOOKUP($W165,E$2:R$211,12,TRUE)+VLOOKUP($W165,E$2:R$211,14,TRUE)</f>
        <v>1970</v>
      </c>
      <c r="T165" s="18">
        <f>VLOOKUP(R165,M$2:Q$211,5,TRUE)</f>
        <v>0.00010000000000000003</v>
      </c>
      <c r="U165" s="18">
        <f>VLOOKUP($R165,F$2:Q$211,12,TRUE)</f>
        <v>0.0004179999999999999</v>
      </c>
      <c r="V165" s="18">
        <f>VLOOKUP(R165,P$2:Q$211,2,TRUE)</f>
        <v>9.400000000000004E-05</v>
      </c>
      <c r="W165" s="18">
        <f t="shared" si="38"/>
        <v>0.0005179999999999999</v>
      </c>
    </row>
    <row r="166" spans="2:23" ht="12.75">
      <c r="B166" s="5">
        <f t="shared" si="40"/>
        <v>1.640000000000001</v>
      </c>
      <c r="C166" s="6">
        <v>5530</v>
      </c>
      <c r="D166" s="6">
        <v>5530</v>
      </c>
      <c r="E166" s="6">
        <f t="shared" si="34"/>
        <v>0.0003280000000000002</v>
      </c>
      <c r="F166" s="6">
        <f t="shared" si="35"/>
        <v>138.25</v>
      </c>
      <c r="G166" s="6"/>
      <c r="H166" s="6"/>
      <c r="I166" s="6"/>
      <c r="J166" s="6"/>
      <c r="K166" s="6"/>
      <c r="L166" s="6"/>
      <c r="M166" s="6"/>
      <c r="N166" s="6"/>
      <c r="O166" s="6"/>
      <c r="P166" s="7"/>
      <c r="Q166" s="3">
        <f t="shared" si="37"/>
        <v>0.0003280000000000002</v>
      </c>
      <c r="R166" s="18">
        <v>1520</v>
      </c>
      <c r="S166" s="18">
        <f>VLOOKUP($W166,E$2:R$211,12,TRUE)+VLOOKUP($W166,E$2:R$211,14,TRUE)</f>
        <v>1970</v>
      </c>
      <c r="T166" s="18">
        <f>VLOOKUP(R166,M$2:Q$211,5,TRUE)</f>
        <v>0.00010000000000000003</v>
      </c>
      <c r="U166" s="18">
        <f>VLOOKUP($R166,F$2:Q$211,12,TRUE)</f>
        <v>0.0004179999999999999</v>
      </c>
      <c r="V166" s="18">
        <f>VLOOKUP(R166,P$2:Q$211,2,TRUE)</f>
        <v>9.400000000000004E-05</v>
      </c>
      <c r="W166" s="18">
        <f t="shared" si="38"/>
        <v>0.0005179999999999999</v>
      </c>
    </row>
    <row r="167" spans="2:23" ht="12.75">
      <c r="B167" s="5">
        <f t="shared" si="40"/>
        <v>1.650000000000001</v>
      </c>
      <c r="C167" s="6">
        <v>5880</v>
      </c>
      <c r="D167" s="6">
        <v>5880</v>
      </c>
      <c r="E167" s="6">
        <f t="shared" si="34"/>
        <v>0.0003300000000000002</v>
      </c>
      <c r="F167" s="6">
        <f t="shared" si="35"/>
        <v>147</v>
      </c>
      <c r="G167" s="6"/>
      <c r="H167" s="6"/>
      <c r="I167" s="6"/>
      <c r="J167" s="6"/>
      <c r="K167" s="6"/>
      <c r="L167" s="6"/>
      <c r="M167" s="6"/>
      <c r="N167" s="6"/>
      <c r="O167" s="6"/>
      <c r="P167" s="7"/>
      <c r="Q167" s="3">
        <f t="shared" si="37"/>
        <v>0.0003300000000000002</v>
      </c>
      <c r="R167" s="18">
        <v>1530</v>
      </c>
      <c r="S167" s="18">
        <f>VLOOKUP($W167,E$2:R$211,12,TRUE)+VLOOKUP($W167,E$2:R$211,14,TRUE)</f>
        <v>1970</v>
      </c>
      <c r="T167" s="18">
        <f>VLOOKUP(R167,M$2:Q$211,5,TRUE)</f>
        <v>0.00010000000000000003</v>
      </c>
      <c r="U167" s="18">
        <f>VLOOKUP($R167,F$2:Q$211,12,TRUE)</f>
        <v>0.0004179999999999999</v>
      </c>
      <c r="V167" s="18">
        <f>VLOOKUP(R167,P$2:Q$211,2,TRUE)</f>
        <v>9.400000000000004E-05</v>
      </c>
      <c r="W167" s="18">
        <f t="shared" si="38"/>
        <v>0.0005179999999999999</v>
      </c>
    </row>
    <row r="168" spans="2:23" ht="12.75">
      <c r="B168" s="5">
        <f t="shared" si="40"/>
        <v>1.660000000000001</v>
      </c>
      <c r="C168" s="6">
        <v>6230</v>
      </c>
      <c r="D168" s="6">
        <v>6230</v>
      </c>
      <c r="E168" s="6">
        <f t="shared" si="34"/>
        <v>0.0003320000000000002</v>
      </c>
      <c r="F168" s="6">
        <f t="shared" si="35"/>
        <v>155.75</v>
      </c>
      <c r="G168" s="6"/>
      <c r="H168" s="6"/>
      <c r="I168" s="6"/>
      <c r="J168" s="6"/>
      <c r="K168" s="6"/>
      <c r="L168" s="6"/>
      <c r="M168" s="6"/>
      <c r="N168" s="6"/>
      <c r="O168" s="6"/>
      <c r="P168" s="7"/>
      <c r="Q168" s="3">
        <f t="shared" si="37"/>
        <v>0.0003320000000000002</v>
      </c>
      <c r="R168" s="18">
        <v>1540</v>
      </c>
      <c r="S168" s="18">
        <f>VLOOKUP($W168,E$2:R$211,12,TRUE)+VLOOKUP($W168,E$2:R$211,14,TRUE)</f>
        <v>1970</v>
      </c>
      <c r="T168" s="18">
        <f>VLOOKUP(R168,M$2:Q$211,5,TRUE)</f>
        <v>0.00010000000000000003</v>
      </c>
      <c r="U168" s="18">
        <f>VLOOKUP($R168,F$2:Q$211,12,TRUE)</f>
        <v>0.0004179999999999999</v>
      </c>
      <c r="V168" s="18">
        <f>VLOOKUP(R168,P$2:Q$211,2,TRUE)</f>
        <v>9.600000000000002E-05</v>
      </c>
      <c r="W168" s="18">
        <f t="shared" si="38"/>
        <v>0.0005179999999999999</v>
      </c>
    </row>
    <row r="169" spans="2:23" ht="12.75">
      <c r="B169" s="5">
        <f t="shared" si="40"/>
        <v>1.670000000000001</v>
      </c>
      <c r="C169" s="6">
        <v>6600</v>
      </c>
      <c r="D169" s="6">
        <v>6600</v>
      </c>
      <c r="E169" s="6">
        <f t="shared" si="34"/>
        <v>0.0003340000000000002</v>
      </c>
      <c r="F169" s="6">
        <f t="shared" si="35"/>
        <v>165</v>
      </c>
      <c r="G169" s="6"/>
      <c r="H169" s="6"/>
      <c r="I169" s="6"/>
      <c r="J169" s="6"/>
      <c r="K169" s="6"/>
      <c r="L169" s="6"/>
      <c r="M169" s="6"/>
      <c r="N169" s="6"/>
      <c r="O169" s="6"/>
      <c r="P169" s="7"/>
      <c r="Q169" s="3">
        <f t="shared" si="37"/>
        <v>0.0003340000000000002</v>
      </c>
      <c r="R169" s="18">
        <v>1550</v>
      </c>
      <c r="S169" s="18">
        <f>VLOOKUP($W169,E$2:R$211,12,TRUE)+VLOOKUP($W169,E$2:R$211,14,TRUE)</f>
        <v>1970</v>
      </c>
      <c r="T169" s="18">
        <f>VLOOKUP(R169,M$2:Q$211,5,TRUE)</f>
        <v>0.00010000000000000003</v>
      </c>
      <c r="U169" s="18">
        <f>VLOOKUP($R169,F$2:Q$211,12,TRUE)</f>
        <v>0.0004179999999999999</v>
      </c>
      <c r="V169" s="18">
        <f>VLOOKUP(R169,P$2:Q$211,2,TRUE)</f>
        <v>9.600000000000002E-05</v>
      </c>
      <c r="W169" s="18">
        <f t="shared" si="38"/>
        <v>0.0005179999999999999</v>
      </c>
    </row>
    <row r="170" spans="2:23" ht="12.75">
      <c r="B170" s="5">
        <f t="shared" si="40"/>
        <v>1.680000000000001</v>
      </c>
      <c r="C170" s="6">
        <v>6980</v>
      </c>
      <c r="D170" s="6">
        <v>6980</v>
      </c>
      <c r="E170" s="6">
        <f t="shared" si="34"/>
        <v>0.00033600000000000025</v>
      </c>
      <c r="F170" s="6">
        <f t="shared" si="35"/>
        <v>174.5</v>
      </c>
      <c r="G170" s="6"/>
      <c r="H170" s="6"/>
      <c r="I170" s="6"/>
      <c r="J170" s="6"/>
      <c r="K170" s="6"/>
      <c r="L170" s="6"/>
      <c r="M170" s="6"/>
      <c r="N170" s="6"/>
      <c r="O170" s="6"/>
      <c r="P170" s="7"/>
      <c r="Q170" s="3">
        <f t="shared" si="37"/>
        <v>0.00033600000000000025</v>
      </c>
      <c r="R170" s="18">
        <v>1560</v>
      </c>
      <c r="S170" s="18">
        <f>VLOOKUP($W170,E$2:R$211,12,TRUE)+VLOOKUP($W170,E$2:R$211,14,TRUE)</f>
        <v>1970</v>
      </c>
      <c r="T170" s="18">
        <f>VLOOKUP(R170,M$2:Q$211,5,TRUE)</f>
        <v>0.00010000000000000003</v>
      </c>
      <c r="U170" s="18">
        <f>VLOOKUP($R170,F$2:Q$211,12,TRUE)</f>
        <v>0.0004179999999999999</v>
      </c>
      <c r="V170" s="18">
        <f>VLOOKUP(R170,P$2:Q$211,2,TRUE)</f>
        <v>9.600000000000002E-05</v>
      </c>
      <c r="W170" s="18">
        <f t="shared" si="38"/>
        <v>0.0005179999999999999</v>
      </c>
    </row>
    <row r="171" spans="2:23" ht="12.75">
      <c r="B171" s="5">
        <f t="shared" si="40"/>
        <v>1.690000000000001</v>
      </c>
      <c r="C171" s="6">
        <v>7370</v>
      </c>
      <c r="D171" s="6">
        <v>7370</v>
      </c>
      <c r="E171" s="6">
        <f aca="true" t="shared" si="41" ref="E171:E211">B171*20*10^-5</f>
        <v>0.0003380000000000002</v>
      </c>
      <c r="F171" s="6">
        <f aca="true" t="shared" si="42" ref="F171:F211">D171*0.025</f>
        <v>184.25</v>
      </c>
      <c r="G171" s="6"/>
      <c r="H171" s="6"/>
      <c r="I171" s="6"/>
      <c r="J171" s="6"/>
      <c r="K171" s="6"/>
      <c r="L171" s="6"/>
      <c r="M171" s="6"/>
      <c r="N171" s="6"/>
      <c r="O171" s="6"/>
      <c r="P171" s="7"/>
      <c r="Q171" s="3">
        <f t="shared" si="37"/>
        <v>0.0003380000000000002</v>
      </c>
      <c r="R171" s="18">
        <v>1570</v>
      </c>
      <c r="S171" s="18">
        <f>VLOOKUP($W171,E$2:R$211,12,TRUE)+VLOOKUP($W171,E$2:R$211,14,TRUE)</f>
        <v>1970</v>
      </c>
      <c r="T171" s="18">
        <f>VLOOKUP(R171,M$2:Q$211,5,TRUE)</f>
        <v>0.00010000000000000003</v>
      </c>
      <c r="U171" s="18">
        <f>VLOOKUP($R171,F$2:Q$211,12,TRUE)</f>
        <v>0.0004179999999999999</v>
      </c>
      <c r="V171" s="18">
        <f>VLOOKUP(R171,P$2:Q$211,2,TRUE)</f>
        <v>9.600000000000002E-05</v>
      </c>
      <c r="W171" s="18">
        <f t="shared" si="38"/>
        <v>0.0005179999999999999</v>
      </c>
    </row>
    <row r="172" spans="2:23" ht="12.75">
      <c r="B172" s="5">
        <f t="shared" si="40"/>
        <v>1.700000000000001</v>
      </c>
      <c r="C172" s="6">
        <v>7780</v>
      </c>
      <c r="D172" s="6">
        <v>7780</v>
      </c>
      <c r="E172" s="6">
        <f t="shared" si="41"/>
        <v>0.00034000000000000024</v>
      </c>
      <c r="F172" s="6">
        <f t="shared" si="42"/>
        <v>194.5</v>
      </c>
      <c r="G172" s="6"/>
      <c r="H172" s="6"/>
      <c r="I172" s="6"/>
      <c r="J172" s="6"/>
      <c r="K172" s="6"/>
      <c r="L172" s="6"/>
      <c r="M172" s="6"/>
      <c r="N172" s="6"/>
      <c r="O172" s="6"/>
      <c r="P172" s="7"/>
      <c r="Q172" s="3">
        <f t="shared" si="37"/>
        <v>0.00034000000000000024</v>
      </c>
      <c r="R172" s="18">
        <v>1580</v>
      </c>
      <c r="S172" s="18">
        <f>VLOOKUP($W172,E$2:R$211,12,TRUE)+VLOOKUP($W172,E$2:R$211,14,TRUE)</f>
        <v>1970</v>
      </c>
      <c r="T172" s="18">
        <f>VLOOKUP(R172,M$2:Q$211,5,TRUE)</f>
        <v>0.00010000000000000003</v>
      </c>
      <c r="U172" s="18">
        <f>VLOOKUP($R172,F$2:Q$211,12,TRUE)</f>
        <v>0.0004179999999999999</v>
      </c>
      <c r="V172" s="18">
        <f>VLOOKUP(R172,P$2:Q$211,2,TRUE)</f>
        <v>9.600000000000002E-05</v>
      </c>
      <c r="W172" s="18">
        <f t="shared" si="38"/>
        <v>0.0005179999999999999</v>
      </c>
    </row>
    <row r="173" spans="2:23" ht="12.75">
      <c r="B173" s="5">
        <f t="shared" si="40"/>
        <v>1.710000000000001</v>
      </c>
      <c r="C173" s="6">
        <v>8200</v>
      </c>
      <c r="D173" s="6">
        <v>8200</v>
      </c>
      <c r="E173" s="6">
        <f t="shared" si="41"/>
        <v>0.0003420000000000003</v>
      </c>
      <c r="F173" s="6">
        <f t="shared" si="42"/>
        <v>205</v>
      </c>
      <c r="G173" s="6"/>
      <c r="H173" s="6"/>
      <c r="I173" s="6"/>
      <c r="J173" s="6"/>
      <c r="K173" s="6"/>
      <c r="L173" s="6"/>
      <c r="M173" s="6"/>
      <c r="N173" s="6"/>
      <c r="O173" s="6"/>
      <c r="P173" s="7"/>
      <c r="Q173" s="3">
        <f t="shared" si="37"/>
        <v>0.0003420000000000003</v>
      </c>
      <c r="R173" s="18">
        <v>1590</v>
      </c>
      <c r="S173" s="18">
        <f>VLOOKUP($W173,E$2:R$211,12,TRUE)+VLOOKUP($W173,E$2:R$211,14,TRUE)</f>
        <v>1970</v>
      </c>
      <c r="T173" s="18">
        <f>VLOOKUP(R173,M$2:Q$211,5,TRUE)</f>
        <v>0.00010000000000000003</v>
      </c>
      <c r="U173" s="18">
        <f>VLOOKUP($R173,F$2:Q$211,12,TRUE)</f>
        <v>0.0004179999999999999</v>
      </c>
      <c r="V173" s="18">
        <f>VLOOKUP(R173,P$2:Q$211,2,TRUE)</f>
        <v>9.600000000000002E-05</v>
      </c>
      <c r="W173" s="18">
        <f t="shared" si="38"/>
        <v>0.0005179999999999999</v>
      </c>
    </row>
    <row r="174" spans="2:23" ht="12.75">
      <c r="B174" s="5">
        <f t="shared" si="40"/>
        <v>1.720000000000001</v>
      </c>
      <c r="C174" s="6">
        <v>8630</v>
      </c>
      <c r="D174" s="6">
        <v>8630</v>
      </c>
      <c r="E174" s="6">
        <f t="shared" si="41"/>
        <v>0.00034400000000000023</v>
      </c>
      <c r="F174" s="6">
        <f t="shared" si="42"/>
        <v>215.75</v>
      </c>
      <c r="G174" s="6"/>
      <c r="H174" s="6"/>
      <c r="I174" s="6"/>
      <c r="J174" s="6"/>
      <c r="K174" s="6"/>
      <c r="L174" s="6"/>
      <c r="M174" s="6"/>
      <c r="N174" s="6"/>
      <c r="O174" s="6"/>
      <c r="P174" s="7"/>
      <c r="Q174" s="3">
        <f t="shared" si="37"/>
        <v>0.00034400000000000023</v>
      </c>
      <c r="R174" s="18">
        <v>1600</v>
      </c>
      <c r="S174" s="18">
        <f>VLOOKUP($W174,E$2:R$211,12,TRUE)+VLOOKUP($W174,E$2:R$211,14,TRUE)</f>
        <v>1970</v>
      </c>
      <c r="T174" s="18">
        <f>VLOOKUP(R174,M$2:Q$211,5,TRUE)</f>
        <v>0.00010000000000000003</v>
      </c>
      <c r="U174" s="18">
        <f>VLOOKUP($R174,F$2:Q$211,12,TRUE)</f>
        <v>0.0004179999999999999</v>
      </c>
      <c r="V174" s="18">
        <f>VLOOKUP(R174,P$2:Q$211,2,TRUE)</f>
        <v>9.600000000000002E-05</v>
      </c>
      <c r="W174" s="18">
        <f t="shared" si="38"/>
        <v>0.0005179999999999999</v>
      </c>
    </row>
    <row r="175" spans="2:23" ht="12.75">
      <c r="B175" s="5">
        <f t="shared" si="40"/>
        <v>1.730000000000001</v>
      </c>
      <c r="C175" s="6">
        <v>9070</v>
      </c>
      <c r="D175" s="6">
        <v>9070</v>
      </c>
      <c r="E175" s="6">
        <f t="shared" si="41"/>
        <v>0.0003460000000000003</v>
      </c>
      <c r="F175" s="6">
        <f t="shared" si="42"/>
        <v>226.75</v>
      </c>
      <c r="G175" s="6"/>
      <c r="H175" s="6"/>
      <c r="I175" s="6"/>
      <c r="J175" s="6"/>
      <c r="K175" s="6"/>
      <c r="L175" s="6"/>
      <c r="M175" s="6"/>
      <c r="N175" s="6"/>
      <c r="O175" s="6"/>
      <c r="P175" s="7"/>
      <c r="Q175" s="3">
        <f t="shared" si="37"/>
        <v>0.0003460000000000003</v>
      </c>
      <c r="R175" s="18">
        <v>1610</v>
      </c>
      <c r="S175" s="18">
        <f>VLOOKUP($W175,E$2:R$211,12,TRUE)+VLOOKUP($W175,E$2:R$211,14,TRUE)</f>
        <v>1970</v>
      </c>
      <c r="T175" s="18">
        <f>VLOOKUP(R175,M$2:Q$211,5,TRUE)</f>
        <v>0.00010000000000000003</v>
      </c>
      <c r="U175" s="18">
        <f>VLOOKUP($R175,F$2:Q$211,12,TRUE)</f>
        <v>0.0004179999999999999</v>
      </c>
      <c r="V175" s="18">
        <f>VLOOKUP(R175,P$2:Q$211,2,TRUE)</f>
        <v>9.600000000000002E-05</v>
      </c>
      <c r="W175" s="18">
        <f t="shared" si="38"/>
        <v>0.0005179999999999999</v>
      </c>
    </row>
    <row r="176" spans="2:23" ht="12.75">
      <c r="B176" s="5">
        <f t="shared" si="40"/>
        <v>1.740000000000001</v>
      </c>
      <c r="C176" s="6">
        <v>9630</v>
      </c>
      <c r="D176" s="6">
        <v>9630</v>
      </c>
      <c r="E176" s="6">
        <f t="shared" si="41"/>
        <v>0.0003480000000000003</v>
      </c>
      <c r="F176" s="6">
        <f t="shared" si="42"/>
        <v>240.75</v>
      </c>
      <c r="G176" s="6"/>
      <c r="H176" s="6"/>
      <c r="I176" s="6"/>
      <c r="J176" s="6"/>
      <c r="K176" s="6"/>
      <c r="L176" s="6"/>
      <c r="M176" s="6"/>
      <c r="N176" s="6"/>
      <c r="O176" s="6"/>
      <c r="P176" s="7"/>
      <c r="Q176" s="3">
        <f t="shared" si="37"/>
        <v>0.0003480000000000003</v>
      </c>
      <c r="R176" s="18">
        <v>1620</v>
      </c>
      <c r="S176" s="18">
        <f>VLOOKUP($W176,E$2:R$211,12,TRUE)+VLOOKUP($W176,E$2:R$211,14,TRUE)</f>
        <v>1970</v>
      </c>
      <c r="T176" s="18">
        <f>VLOOKUP(R176,M$2:Q$211,5,TRUE)</f>
        <v>0.00010000000000000003</v>
      </c>
      <c r="U176" s="18">
        <f>VLOOKUP($R176,F$2:Q$211,12,TRUE)</f>
        <v>0.0004179999999999999</v>
      </c>
      <c r="V176" s="18">
        <f>VLOOKUP(R176,P$2:Q$211,2,TRUE)</f>
        <v>9.600000000000002E-05</v>
      </c>
      <c r="W176" s="18">
        <f t="shared" si="38"/>
        <v>0.0005179999999999999</v>
      </c>
    </row>
    <row r="177" spans="2:23" ht="12.75">
      <c r="B177" s="5">
        <f t="shared" si="40"/>
        <v>1.750000000000001</v>
      </c>
      <c r="C177" s="6">
        <v>10100</v>
      </c>
      <c r="D177" s="6">
        <v>10100</v>
      </c>
      <c r="E177" s="6">
        <f t="shared" si="41"/>
        <v>0.00035000000000000027</v>
      </c>
      <c r="F177" s="6">
        <f t="shared" si="42"/>
        <v>252.5</v>
      </c>
      <c r="G177" s="6"/>
      <c r="H177" s="6"/>
      <c r="I177" s="6"/>
      <c r="J177" s="6"/>
      <c r="K177" s="6"/>
      <c r="L177" s="6"/>
      <c r="M177" s="6"/>
      <c r="N177" s="6"/>
      <c r="O177" s="6"/>
      <c r="P177" s="7"/>
      <c r="Q177" s="3">
        <f t="shared" si="37"/>
        <v>0.00035000000000000027</v>
      </c>
      <c r="R177" s="18">
        <v>1630</v>
      </c>
      <c r="S177" s="18">
        <f>VLOOKUP($W177,E$2:R$211,12,TRUE)+VLOOKUP($W177,E$2:R$211,14,TRUE)</f>
        <v>1970</v>
      </c>
      <c r="T177" s="18">
        <f>VLOOKUP(R177,M$2:Q$211,5,TRUE)</f>
        <v>0.00010000000000000003</v>
      </c>
      <c r="U177" s="18">
        <f>VLOOKUP($R177,F$2:Q$211,12,TRUE)</f>
        <v>0.0004179999999999999</v>
      </c>
      <c r="V177" s="18">
        <f>VLOOKUP(R177,P$2:Q$211,2,TRUE)</f>
        <v>9.600000000000002E-05</v>
      </c>
      <c r="W177" s="18">
        <f t="shared" si="38"/>
        <v>0.0005179999999999999</v>
      </c>
    </row>
    <row r="178" spans="2:23" ht="12.75">
      <c r="B178" s="5">
        <f t="shared" si="40"/>
        <v>1.7600000000000011</v>
      </c>
      <c r="C178" s="6">
        <v>10600</v>
      </c>
      <c r="D178" s="6">
        <v>10600</v>
      </c>
      <c r="E178" s="6">
        <f t="shared" si="41"/>
        <v>0.00035200000000000026</v>
      </c>
      <c r="F178" s="6">
        <f t="shared" si="42"/>
        <v>265</v>
      </c>
      <c r="G178" s="6"/>
      <c r="H178" s="6"/>
      <c r="I178" s="6"/>
      <c r="J178" s="6"/>
      <c r="K178" s="6"/>
      <c r="L178" s="6"/>
      <c r="M178" s="6"/>
      <c r="N178" s="6"/>
      <c r="O178" s="6"/>
      <c r="P178" s="7"/>
      <c r="Q178" s="3">
        <f t="shared" si="37"/>
        <v>0.00035200000000000026</v>
      </c>
      <c r="R178" s="18">
        <v>1640</v>
      </c>
      <c r="S178" s="18">
        <f>VLOOKUP($W178,E$2:R$211,12,TRUE)+VLOOKUP($W178,E$2:R$211,14,TRUE)</f>
        <v>1970</v>
      </c>
      <c r="T178" s="18">
        <f>VLOOKUP(R178,M$2:Q$211,5,TRUE)</f>
        <v>0.00010000000000000003</v>
      </c>
      <c r="U178" s="18">
        <f>VLOOKUP($R178,F$2:Q$211,12,TRUE)</f>
        <v>0.0004179999999999999</v>
      </c>
      <c r="V178" s="18">
        <f>VLOOKUP(R178,P$2:Q$211,2,TRUE)</f>
        <v>9.600000000000002E-05</v>
      </c>
      <c r="W178" s="18">
        <f t="shared" si="38"/>
        <v>0.0005179999999999999</v>
      </c>
    </row>
    <row r="179" spans="2:23" ht="12.75">
      <c r="B179" s="5">
        <f t="shared" si="40"/>
        <v>1.7700000000000011</v>
      </c>
      <c r="C179" s="6">
        <v>11100</v>
      </c>
      <c r="D179" s="6">
        <v>11100</v>
      </c>
      <c r="E179" s="6">
        <f t="shared" si="41"/>
        <v>0.0003540000000000002</v>
      </c>
      <c r="F179" s="6">
        <f t="shared" si="42"/>
        <v>277.5</v>
      </c>
      <c r="G179" s="6"/>
      <c r="H179" s="6"/>
      <c r="I179" s="6"/>
      <c r="J179" s="6"/>
      <c r="K179" s="6"/>
      <c r="L179" s="6"/>
      <c r="M179" s="6"/>
      <c r="N179" s="6"/>
      <c r="O179" s="6"/>
      <c r="P179" s="7"/>
      <c r="Q179" s="3">
        <f t="shared" si="37"/>
        <v>0.0003540000000000002</v>
      </c>
      <c r="R179" s="18">
        <v>1650</v>
      </c>
      <c r="S179" s="18">
        <f>VLOOKUP($W179,E$2:R$211,12,TRUE)+VLOOKUP($W179,E$2:R$211,14,TRUE)</f>
        <v>1970</v>
      </c>
      <c r="T179" s="18">
        <f>VLOOKUP(R179,M$2:Q$211,5,TRUE)</f>
        <v>0.00010000000000000003</v>
      </c>
      <c r="U179" s="18">
        <f>VLOOKUP($R179,F$2:Q$211,12,TRUE)</f>
        <v>0.0004179999999999999</v>
      </c>
      <c r="V179" s="18">
        <f>VLOOKUP(R179,P$2:Q$211,2,TRUE)</f>
        <v>9.600000000000002E-05</v>
      </c>
      <c r="W179" s="18">
        <f t="shared" si="38"/>
        <v>0.0005179999999999999</v>
      </c>
    </row>
    <row r="180" spans="2:23" ht="12.75">
      <c r="B180" s="5">
        <f t="shared" si="40"/>
        <v>1.7800000000000011</v>
      </c>
      <c r="C180" s="6">
        <v>11600</v>
      </c>
      <c r="D180" s="6">
        <v>11600</v>
      </c>
      <c r="E180" s="6">
        <f t="shared" si="41"/>
        <v>0.00035600000000000025</v>
      </c>
      <c r="F180" s="6">
        <f t="shared" si="42"/>
        <v>290</v>
      </c>
      <c r="G180" s="6"/>
      <c r="H180" s="6"/>
      <c r="I180" s="6"/>
      <c r="J180" s="6"/>
      <c r="K180" s="6"/>
      <c r="L180" s="6"/>
      <c r="M180" s="6"/>
      <c r="N180" s="6"/>
      <c r="O180" s="6"/>
      <c r="P180" s="7"/>
      <c r="Q180" s="3">
        <f t="shared" si="37"/>
        <v>0.00035600000000000025</v>
      </c>
      <c r="R180" s="18">
        <v>1660</v>
      </c>
      <c r="S180" s="18">
        <f>VLOOKUP($W180,E$2:R$211,12,TRUE)+VLOOKUP($W180,E$2:R$211,14,TRUE)</f>
        <v>1970</v>
      </c>
      <c r="T180" s="18">
        <f>VLOOKUP(R180,M$2:Q$211,5,TRUE)</f>
        <v>0.00010000000000000003</v>
      </c>
      <c r="U180" s="18">
        <f>VLOOKUP($R180,F$2:Q$211,12,TRUE)</f>
        <v>0.0004179999999999999</v>
      </c>
      <c r="V180" s="18">
        <f>VLOOKUP(R180,P$2:Q$211,2,TRUE)</f>
        <v>9.600000000000002E-05</v>
      </c>
      <c r="W180" s="18">
        <f t="shared" si="38"/>
        <v>0.0005179999999999999</v>
      </c>
    </row>
    <row r="181" spans="2:23" ht="12.75">
      <c r="B181" s="5">
        <f t="shared" si="40"/>
        <v>1.7900000000000011</v>
      </c>
      <c r="C181" s="6">
        <v>12200</v>
      </c>
      <c r="D181" s="6">
        <v>12200</v>
      </c>
      <c r="E181" s="6">
        <f t="shared" si="41"/>
        <v>0.0003580000000000003</v>
      </c>
      <c r="F181" s="6">
        <f t="shared" si="42"/>
        <v>305</v>
      </c>
      <c r="G181" s="6"/>
      <c r="H181" s="6"/>
      <c r="I181" s="6"/>
      <c r="J181" s="6"/>
      <c r="K181" s="6"/>
      <c r="L181" s="6"/>
      <c r="M181" s="6"/>
      <c r="N181" s="6"/>
      <c r="O181" s="6"/>
      <c r="P181" s="7"/>
      <c r="Q181" s="3">
        <f t="shared" si="37"/>
        <v>0.0003580000000000003</v>
      </c>
      <c r="R181" s="18">
        <v>1670</v>
      </c>
      <c r="S181" s="18">
        <f>VLOOKUP($W181,E$2:R$211,12,TRUE)+VLOOKUP($W181,E$2:R$211,14,TRUE)</f>
        <v>1970</v>
      </c>
      <c r="T181" s="18">
        <f>VLOOKUP(R181,M$2:Q$211,5,TRUE)</f>
        <v>0.00010000000000000003</v>
      </c>
      <c r="U181" s="18">
        <f>VLOOKUP($R181,F$2:Q$211,12,TRUE)</f>
        <v>0.0004179999999999999</v>
      </c>
      <c r="V181" s="18">
        <f>VLOOKUP(R181,P$2:Q$211,2,TRUE)</f>
        <v>9.600000000000002E-05</v>
      </c>
      <c r="W181" s="18">
        <f t="shared" si="38"/>
        <v>0.0005179999999999999</v>
      </c>
    </row>
    <row r="182" spans="2:23" ht="12.75">
      <c r="B182" s="5">
        <f t="shared" si="40"/>
        <v>1.8000000000000012</v>
      </c>
      <c r="C182" s="6">
        <v>12800</v>
      </c>
      <c r="D182" s="6">
        <v>12800</v>
      </c>
      <c r="E182" s="6">
        <f t="shared" si="41"/>
        <v>0.00036000000000000024</v>
      </c>
      <c r="F182" s="6">
        <f t="shared" si="42"/>
        <v>320</v>
      </c>
      <c r="G182" s="6"/>
      <c r="H182" s="6"/>
      <c r="I182" s="6"/>
      <c r="J182" s="6"/>
      <c r="K182" s="6"/>
      <c r="L182" s="6"/>
      <c r="M182" s="6"/>
      <c r="N182" s="6"/>
      <c r="O182" s="6"/>
      <c r="P182" s="7"/>
      <c r="Q182" s="3">
        <f t="shared" si="37"/>
        <v>0.00036000000000000024</v>
      </c>
      <c r="R182" s="18">
        <v>1680</v>
      </c>
      <c r="S182" s="18">
        <f>VLOOKUP($W182,E$2:R$211,12,TRUE)+VLOOKUP($W182,E$2:R$211,14,TRUE)</f>
        <v>1970</v>
      </c>
      <c r="T182" s="18">
        <f>VLOOKUP(R182,M$2:Q$211,5,TRUE)</f>
        <v>0.00010000000000000003</v>
      </c>
      <c r="U182" s="18">
        <f>VLOOKUP($R182,F$2:Q$211,12,TRUE)</f>
        <v>0.0004179999999999999</v>
      </c>
      <c r="V182" s="18">
        <f>VLOOKUP(R182,P$2:Q$211,2,TRUE)</f>
        <v>9.600000000000002E-05</v>
      </c>
      <c r="W182" s="18">
        <f t="shared" si="38"/>
        <v>0.0005179999999999999</v>
      </c>
    </row>
    <row r="183" spans="2:23" ht="12.75">
      <c r="B183" s="5">
        <f>B182+0.01</f>
        <v>1.8100000000000012</v>
      </c>
      <c r="C183" s="6">
        <v>13400</v>
      </c>
      <c r="D183" s="6">
        <v>13400</v>
      </c>
      <c r="E183" s="6">
        <f t="shared" si="41"/>
        <v>0.0003620000000000003</v>
      </c>
      <c r="F183" s="6">
        <f t="shared" si="42"/>
        <v>335</v>
      </c>
      <c r="G183" s="6"/>
      <c r="H183" s="6"/>
      <c r="I183" s="6"/>
      <c r="J183" s="6"/>
      <c r="K183" s="6"/>
      <c r="L183" s="6"/>
      <c r="M183" s="6"/>
      <c r="N183" s="6"/>
      <c r="O183" s="6"/>
      <c r="P183" s="7"/>
      <c r="Q183" s="3">
        <f t="shared" si="37"/>
        <v>0.0003620000000000003</v>
      </c>
      <c r="R183" s="18">
        <v>1690</v>
      </c>
      <c r="S183" s="18">
        <f>VLOOKUP($W183,E$2:R$211,12,TRUE)+VLOOKUP($W183,E$2:R$211,14,TRUE)</f>
        <v>1970</v>
      </c>
      <c r="T183" s="18">
        <f>VLOOKUP(R183,M$2:Q$211,5,TRUE)</f>
        <v>0.00010000000000000003</v>
      </c>
      <c r="U183" s="18">
        <f>VLOOKUP($R183,F$2:Q$211,12,TRUE)</f>
        <v>0.0004179999999999999</v>
      </c>
      <c r="V183" s="18">
        <f>VLOOKUP(R183,P$2:Q$211,2,TRUE)</f>
        <v>9.600000000000002E-05</v>
      </c>
      <c r="W183" s="18">
        <f t="shared" si="38"/>
        <v>0.0005179999999999999</v>
      </c>
    </row>
    <row r="184" spans="2:23" ht="12.75">
      <c r="B184" s="5">
        <f aca="true" t="shared" si="43" ref="B184:B200">B183+0.01</f>
        <v>1.8200000000000012</v>
      </c>
      <c r="C184" s="6">
        <v>14000</v>
      </c>
      <c r="D184" s="6">
        <v>14000</v>
      </c>
      <c r="E184" s="6">
        <f t="shared" si="41"/>
        <v>0.00036400000000000023</v>
      </c>
      <c r="F184" s="6">
        <f t="shared" si="42"/>
        <v>350</v>
      </c>
      <c r="G184" s="6"/>
      <c r="H184" s="6"/>
      <c r="I184" s="6"/>
      <c r="J184" s="6"/>
      <c r="K184" s="6"/>
      <c r="L184" s="6"/>
      <c r="M184" s="6"/>
      <c r="N184" s="6"/>
      <c r="O184" s="6"/>
      <c r="P184" s="7"/>
      <c r="Q184" s="3">
        <f t="shared" si="37"/>
        <v>0.00036400000000000023</v>
      </c>
      <c r="R184" s="18">
        <v>1700</v>
      </c>
      <c r="S184" s="18">
        <f>VLOOKUP($W184,E$2:R$211,12,TRUE)+VLOOKUP($W184,E$2:R$211,14,TRUE)</f>
        <v>1970</v>
      </c>
      <c r="T184" s="18">
        <f>VLOOKUP(R184,M$2:Q$211,5,TRUE)</f>
        <v>0.00010000000000000003</v>
      </c>
      <c r="U184" s="18">
        <f>VLOOKUP($R184,F$2:Q$211,12,TRUE)</f>
        <v>0.0004179999999999999</v>
      </c>
      <c r="V184" s="18">
        <f>VLOOKUP(R184,P$2:Q$211,2,TRUE)</f>
        <v>9.600000000000002E-05</v>
      </c>
      <c r="W184" s="18">
        <f t="shared" si="38"/>
        <v>0.0005179999999999999</v>
      </c>
    </row>
    <row r="185" spans="2:23" ht="12.75">
      <c r="B185" s="5">
        <f t="shared" si="43"/>
        <v>1.8300000000000012</v>
      </c>
      <c r="C185" s="6">
        <v>14600</v>
      </c>
      <c r="D185" s="6">
        <v>14600</v>
      </c>
      <c r="E185" s="6">
        <f t="shared" si="41"/>
        <v>0.0003660000000000003</v>
      </c>
      <c r="F185" s="6">
        <f t="shared" si="42"/>
        <v>365</v>
      </c>
      <c r="G185" s="6"/>
      <c r="H185" s="6"/>
      <c r="I185" s="6"/>
      <c r="J185" s="6"/>
      <c r="K185" s="6"/>
      <c r="L185" s="6"/>
      <c r="M185" s="6"/>
      <c r="N185" s="6"/>
      <c r="O185" s="6"/>
      <c r="P185" s="7"/>
      <c r="Q185" s="3">
        <f t="shared" si="37"/>
        <v>0.0003660000000000003</v>
      </c>
      <c r="R185" s="18">
        <v>1710</v>
      </c>
      <c r="S185" s="18">
        <f>VLOOKUP($W185,E$2:R$211,12,TRUE)+VLOOKUP($W185,E$2:R$211,14,TRUE)</f>
        <v>1970</v>
      </c>
      <c r="T185" s="18">
        <f>VLOOKUP(R185,M$2:Q$211,5,TRUE)</f>
        <v>0.00010000000000000003</v>
      </c>
      <c r="U185" s="18">
        <f>VLOOKUP($R185,F$2:Q$211,12,TRUE)</f>
        <v>0.0004179999999999999</v>
      </c>
      <c r="V185" s="18">
        <f>VLOOKUP(R185,P$2:Q$211,2,TRUE)</f>
        <v>9.600000000000002E-05</v>
      </c>
      <c r="W185" s="18">
        <f t="shared" si="38"/>
        <v>0.0005179999999999999</v>
      </c>
    </row>
    <row r="186" spans="2:23" ht="12.75">
      <c r="B186" s="5">
        <f t="shared" si="43"/>
        <v>1.8400000000000012</v>
      </c>
      <c r="C186" s="6">
        <v>15200</v>
      </c>
      <c r="D186" s="6">
        <v>15200</v>
      </c>
      <c r="E186" s="6">
        <f t="shared" si="41"/>
        <v>0.00036800000000000027</v>
      </c>
      <c r="F186" s="6">
        <f t="shared" si="42"/>
        <v>380</v>
      </c>
      <c r="G186" s="6"/>
      <c r="H186" s="6"/>
      <c r="I186" s="6"/>
      <c r="J186" s="6"/>
      <c r="K186" s="6"/>
      <c r="L186" s="6"/>
      <c r="M186" s="6"/>
      <c r="N186" s="6"/>
      <c r="O186" s="6"/>
      <c r="P186" s="7"/>
      <c r="Q186" s="3">
        <f t="shared" si="37"/>
        <v>0.00036800000000000027</v>
      </c>
      <c r="R186" s="18">
        <v>1720</v>
      </c>
      <c r="S186" s="18">
        <f>VLOOKUP($W186,E$2:R$211,12,TRUE)+VLOOKUP($W186,E$2:R$211,14,TRUE)</f>
        <v>1970</v>
      </c>
      <c r="T186" s="18">
        <f>VLOOKUP(R186,M$2:Q$211,5,TRUE)</f>
        <v>0.00010000000000000003</v>
      </c>
      <c r="U186" s="18">
        <f>VLOOKUP($R186,F$2:Q$211,12,TRUE)</f>
        <v>0.0004179999999999999</v>
      </c>
      <c r="V186" s="18">
        <f>VLOOKUP(R186,P$2:Q$211,2,TRUE)</f>
        <v>9.600000000000002E-05</v>
      </c>
      <c r="W186" s="18">
        <f t="shared" si="38"/>
        <v>0.0005179999999999999</v>
      </c>
    </row>
    <row r="187" spans="2:23" ht="12.75">
      <c r="B187" s="5">
        <f t="shared" si="43"/>
        <v>1.8500000000000012</v>
      </c>
      <c r="C187" s="6">
        <v>15900</v>
      </c>
      <c r="D187" s="6">
        <v>15900</v>
      </c>
      <c r="E187" s="6">
        <f t="shared" si="41"/>
        <v>0.00037000000000000027</v>
      </c>
      <c r="F187" s="6">
        <f t="shared" si="42"/>
        <v>397.5</v>
      </c>
      <c r="G187" s="6"/>
      <c r="H187" s="6"/>
      <c r="I187" s="6"/>
      <c r="J187" s="6"/>
      <c r="K187" s="6"/>
      <c r="L187" s="6"/>
      <c r="M187" s="6"/>
      <c r="N187" s="6"/>
      <c r="O187" s="6"/>
      <c r="P187" s="7"/>
      <c r="Q187" s="3">
        <f t="shared" si="37"/>
        <v>0.00037000000000000027</v>
      </c>
      <c r="R187" s="18">
        <v>1730</v>
      </c>
      <c r="S187" s="18">
        <f>VLOOKUP($W187,E$2:R$211,12,TRUE)+VLOOKUP($W187,E$2:R$211,14,TRUE)</f>
        <v>1970</v>
      </c>
      <c r="T187" s="18">
        <f>VLOOKUP(R187,M$2:Q$211,5,TRUE)</f>
        <v>0.00010000000000000003</v>
      </c>
      <c r="U187" s="18">
        <f>VLOOKUP($R187,F$2:Q$211,12,TRUE)</f>
        <v>0.0004179999999999999</v>
      </c>
      <c r="V187" s="18">
        <f>VLOOKUP(R187,P$2:Q$211,2,TRUE)</f>
        <v>9.600000000000002E-05</v>
      </c>
      <c r="W187" s="18">
        <f t="shared" si="38"/>
        <v>0.0005179999999999999</v>
      </c>
    </row>
    <row r="188" spans="2:23" ht="12.75">
      <c r="B188" s="5">
        <f t="shared" si="43"/>
        <v>1.8600000000000012</v>
      </c>
      <c r="C188" s="6">
        <v>16600</v>
      </c>
      <c r="D188" s="6">
        <v>16600</v>
      </c>
      <c r="E188" s="6">
        <f t="shared" si="41"/>
        <v>0.00037200000000000026</v>
      </c>
      <c r="F188" s="6">
        <f t="shared" si="42"/>
        <v>415</v>
      </c>
      <c r="G188" s="6"/>
      <c r="H188" s="6"/>
      <c r="I188" s="6"/>
      <c r="J188" s="6"/>
      <c r="K188" s="6"/>
      <c r="L188" s="6"/>
      <c r="M188" s="6"/>
      <c r="N188" s="6"/>
      <c r="O188" s="6"/>
      <c r="P188" s="7"/>
      <c r="Q188" s="3">
        <f t="shared" si="37"/>
        <v>0.00037200000000000026</v>
      </c>
      <c r="R188" s="18">
        <v>1740</v>
      </c>
      <c r="S188" s="18">
        <f>VLOOKUP($W188,E$2:R$211,12,TRUE)+VLOOKUP($W188,E$2:R$211,14,TRUE)</f>
        <v>1970</v>
      </c>
      <c r="T188" s="18">
        <f>VLOOKUP(R188,M$2:Q$211,5,TRUE)</f>
        <v>0.00010000000000000003</v>
      </c>
      <c r="U188" s="18">
        <f>VLOOKUP($R188,F$2:Q$211,12,TRUE)</f>
        <v>0.0004179999999999999</v>
      </c>
      <c r="V188" s="18">
        <f>VLOOKUP(R188,P$2:Q$211,2,TRUE)</f>
        <v>9.600000000000002E-05</v>
      </c>
      <c r="W188" s="18">
        <f t="shared" si="38"/>
        <v>0.0005179999999999999</v>
      </c>
    </row>
    <row r="189" spans="2:23" ht="12.75">
      <c r="B189" s="5">
        <f t="shared" si="43"/>
        <v>1.8700000000000012</v>
      </c>
      <c r="C189" s="6">
        <v>17300</v>
      </c>
      <c r="D189" s="6">
        <v>17300</v>
      </c>
      <c r="E189" s="6">
        <f t="shared" si="41"/>
        <v>0.0003740000000000003</v>
      </c>
      <c r="F189" s="6">
        <f t="shared" si="42"/>
        <v>432.5</v>
      </c>
      <c r="G189" s="6"/>
      <c r="H189" s="6"/>
      <c r="I189" s="6"/>
      <c r="J189" s="6"/>
      <c r="K189" s="6"/>
      <c r="L189" s="6"/>
      <c r="M189" s="6"/>
      <c r="N189" s="6"/>
      <c r="O189" s="6"/>
      <c r="P189" s="7"/>
      <c r="Q189" s="3">
        <f t="shared" si="37"/>
        <v>0.0003740000000000003</v>
      </c>
      <c r="R189" s="18">
        <v>1750</v>
      </c>
      <c r="S189" s="18">
        <f>VLOOKUP($W189,E$2:R$211,12,TRUE)+VLOOKUP($W189,E$2:R$211,14,TRUE)</f>
        <v>1970</v>
      </c>
      <c r="T189" s="18">
        <f>VLOOKUP(R189,M$2:Q$211,5,TRUE)</f>
        <v>0.00010000000000000003</v>
      </c>
      <c r="U189" s="18">
        <f>VLOOKUP($R189,F$2:Q$211,12,TRUE)</f>
        <v>0.0004179999999999999</v>
      </c>
      <c r="V189" s="18">
        <f>VLOOKUP(R189,P$2:Q$211,2,TRUE)</f>
        <v>9.600000000000002E-05</v>
      </c>
      <c r="W189" s="18">
        <f t="shared" si="38"/>
        <v>0.0005179999999999999</v>
      </c>
    </row>
    <row r="190" spans="2:23" ht="12.75">
      <c r="B190" s="5">
        <f t="shared" si="43"/>
        <v>1.8800000000000012</v>
      </c>
      <c r="C190" s="6">
        <v>18000</v>
      </c>
      <c r="D190" s="6">
        <v>18000</v>
      </c>
      <c r="E190" s="6">
        <f t="shared" si="41"/>
        <v>0.00037600000000000025</v>
      </c>
      <c r="F190" s="6">
        <f t="shared" si="42"/>
        <v>450</v>
      </c>
      <c r="G190" s="6"/>
      <c r="H190" s="6"/>
      <c r="I190" s="6"/>
      <c r="J190" s="6"/>
      <c r="K190" s="6"/>
      <c r="L190" s="6"/>
      <c r="M190" s="6"/>
      <c r="N190" s="6"/>
      <c r="O190" s="6"/>
      <c r="P190" s="7"/>
      <c r="Q190" s="3">
        <f t="shared" si="37"/>
        <v>0.00037600000000000025</v>
      </c>
      <c r="R190" s="18">
        <v>1760</v>
      </c>
      <c r="S190" s="18">
        <f>VLOOKUP($W190,E$2:R$211,12,TRUE)+VLOOKUP($W190,E$2:R$211,14,TRUE)</f>
        <v>1970</v>
      </c>
      <c r="T190" s="18">
        <f>VLOOKUP(R190,M$2:Q$211,5,TRUE)</f>
        <v>0.00010000000000000003</v>
      </c>
      <c r="U190" s="18">
        <f>VLOOKUP($R190,F$2:Q$211,12,TRUE)</f>
        <v>0.0004179999999999999</v>
      </c>
      <c r="V190" s="18">
        <f>VLOOKUP(R190,P$2:Q$211,2,TRUE)</f>
        <v>9.600000000000002E-05</v>
      </c>
      <c r="W190" s="18">
        <f t="shared" si="38"/>
        <v>0.0005179999999999999</v>
      </c>
    </row>
    <row r="191" spans="2:23" ht="12.75">
      <c r="B191" s="5">
        <f t="shared" si="43"/>
        <v>1.8900000000000012</v>
      </c>
      <c r="C191" s="6">
        <v>18800</v>
      </c>
      <c r="D191" s="6">
        <v>18800</v>
      </c>
      <c r="E191" s="6">
        <f t="shared" si="41"/>
        <v>0.0003780000000000003</v>
      </c>
      <c r="F191" s="6">
        <f t="shared" si="42"/>
        <v>470</v>
      </c>
      <c r="G191" s="6"/>
      <c r="H191" s="6"/>
      <c r="I191" s="6"/>
      <c r="J191" s="6"/>
      <c r="K191" s="6"/>
      <c r="L191" s="6"/>
      <c r="M191" s="6"/>
      <c r="N191" s="6"/>
      <c r="O191" s="6"/>
      <c r="P191" s="7"/>
      <c r="Q191" s="3">
        <f t="shared" si="37"/>
        <v>0.0003780000000000003</v>
      </c>
      <c r="R191" s="18">
        <v>1770</v>
      </c>
      <c r="S191" s="18">
        <f>VLOOKUP($W191,E$2:R$211,12,TRUE)+VLOOKUP($W191,E$2:R$211,14,TRUE)</f>
        <v>1970</v>
      </c>
      <c r="T191" s="18">
        <f>VLOOKUP(R191,M$2:Q$211,5,TRUE)</f>
        <v>0.00010000000000000003</v>
      </c>
      <c r="U191" s="18">
        <f>VLOOKUP($R191,F$2:Q$211,12,TRUE)</f>
        <v>0.0004179999999999999</v>
      </c>
      <c r="V191" s="18">
        <f>VLOOKUP(R191,P$2:Q$211,2,TRUE)</f>
        <v>9.600000000000002E-05</v>
      </c>
      <c r="W191" s="18">
        <f t="shared" si="38"/>
        <v>0.0005179999999999999</v>
      </c>
    </row>
    <row r="192" spans="2:23" ht="12.75">
      <c r="B192" s="5">
        <f t="shared" si="43"/>
        <v>1.9000000000000012</v>
      </c>
      <c r="C192" s="6">
        <v>19700</v>
      </c>
      <c r="D192" s="6">
        <v>19700</v>
      </c>
      <c r="E192" s="6">
        <f t="shared" si="41"/>
        <v>0.0003800000000000003</v>
      </c>
      <c r="F192" s="6">
        <f t="shared" si="42"/>
        <v>492.5</v>
      </c>
      <c r="G192" s="6"/>
      <c r="H192" s="6"/>
      <c r="I192" s="6"/>
      <c r="J192" s="6"/>
      <c r="K192" s="6"/>
      <c r="L192" s="6"/>
      <c r="M192" s="6"/>
      <c r="N192" s="6"/>
      <c r="O192" s="6"/>
      <c r="P192" s="7"/>
      <c r="Q192" s="3">
        <f t="shared" si="37"/>
        <v>0.0003800000000000003</v>
      </c>
      <c r="R192" s="18">
        <v>1780</v>
      </c>
      <c r="S192" s="18">
        <f>VLOOKUP($W192,E$2:R$211,12,TRUE)+VLOOKUP($W192,E$2:R$211,14,TRUE)</f>
        <v>1970</v>
      </c>
      <c r="T192" s="18">
        <f>VLOOKUP(R192,M$2:Q$211,5,TRUE)</f>
        <v>0.00010000000000000003</v>
      </c>
      <c r="U192" s="18">
        <f>VLOOKUP($R192,F$2:Q$211,12,TRUE)</f>
        <v>0.0004179999999999999</v>
      </c>
      <c r="V192" s="18">
        <f>VLOOKUP(R192,P$2:Q$211,2,TRUE)</f>
        <v>9.600000000000002E-05</v>
      </c>
      <c r="W192" s="18">
        <f t="shared" si="38"/>
        <v>0.0005179999999999999</v>
      </c>
    </row>
    <row r="193" spans="2:23" ht="12.75">
      <c r="B193" s="5">
        <f t="shared" si="43"/>
        <v>1.9100000000000013</v>
      </c>
      <c r="C193" s="6">
        <v>20600</v>
      </c>
      <c r="D193" s="6">
        <v>20600</v>
      </c>
      <c r="E193" s="6">
        <f t="shared" si="41"/>
        <v>0.0003820000000000003</v>
      </c>
      <c r="F193" s="6">
        <f t="shared" si="42"/>
        <v>515</v>
      </c>
      <c r="G193" s="6"/>
      <c r="H193" s="6"/>
      <c r="I193" s="6"/>
      <c r="J193" s="6"/>
      <c r="K193" s="6"/>
      <c r="L193" s="6"/>
      <c r="M193" s="6"/>
      <c r="N193" s="6"/>
      <c r="O193" s="6"/>
      <c r="P193" s="7"/>
      <c r="Q193" s="3">
        <f t="shared" si="37"/>
        <v>0.0003820000000000003</v>
      </c>
      <c r="R193" s="18">
        <v>1790</v>
      </c>
      <c r="S193" s="18">
        <f>VLOOKUP($W193,E$2:R$211,12,TRUE)+VLOOKUP($W193,E$2:R$211,14,TRUE)</f>
        <v>1970</v>
      </c>
      <c r="T193" s="18">
        <f>VLOOKUP(R193,M$2:Q$211,5,TRUE)</f>
        <v>0.00010000000000000003</v>
      </c>
      <c r="U193" s="18">
        <f>VLOOKUP($R193,F$2:Q$211,12,TRUE)</f>
        <v>0.0004179999999999999</v>
      </c>
      <c r="V193" s="18">
        <f>VLOOKUP(R193,P$2:Q$211,2,TRUE)</f>
        <v>9.600000000000002E-05</v>
      </c>
      <c r="W193" s="18">
        <f t="shared" si="38"/>
        <v>0.0005179999999999999</v>
      </c>
    </row>
    <row r="194" spans="2:23" ht="12.75">
      <c r="B194" s="5">
        <f t="shared" si="43"/>
        <v>1.9200000000000013</v>
      </c>
      <c r="C194" s="6">
        <v>21600</v>
      </c>
      <c r="D194" s="6">
        <v>21600</v>
      </c>
      <c r="E194" s="6">
        <f t="shared" si="41"/>
        <v>0.0003840000000000003</v>
      </c>
      <c r="F194" s="6">
        <f t="shared" si="42"/>
        <v>540</v>
      </c>
      <c r="G194" s="6"/>
      <c r="H194" s="6"/>
      <c r="I194" s="6"/>
      <c r="J194" s="6"/>
      <c r="K194" s="6"/>
      <c r="L194" s="6"/>
      <c r="M194" s="6"/>
      <c r="N194" s="6"/>
      <c r="O194" s="6"/>
      <c r="P194" s="7"/>
      <c r="Q194" s="3">
        <f t="shared" si="37"/>
        <v>0.0003840000000000003</v>
      </c>
      <c r="R194" s="18">
        <v>1800</v>
      </c>
      <c r="S194" s="18">
        <f>VLOOKUP($W194,E$2:R$211,12,TRUE)+VLOOKUP($W194,E$2:R$211,14,TRUE)</f>
        <v>1970</v>
      </c>
      <c r="T194" s="18">
        <f>VLOOKUP(R194,M$2:Q$211,5,TRUE)</f>
        <v>0.00010000000000000003</v>
      </c>
      <c r="U194" s="18">
        <f>VLOOKUP($R194,F$2:Q$211,12,TRUE)</f>
        <v>0.0004179999999999999</v>
      </c>
      <c r="V194" s="18">
        <f>VLOOKUP(R194,P$2:Q$211,2,TRUE)</f>
        <v>9.600000000000002E-05</v>
      </c>
      <c r="W194" s="18">
        <f t="shared" si="38"/>
        <v>0.0005179999999999999</v>
      </c>
    </row>
    <row r="195" spans="2:23" ht="12.75">
      <c r="B195" s="5">
        <f t="shared" si="43"/>
        <v>1.9300000000000013</v>
      </c>
      <c r="C195" s="6">
        <v>22600</v>
      </c>
      <c r="D195" s="6">
        <v>22600</v>
      </c>
      <c r="E195" s="6">
        <f t="shared" si="41"/>
        <v>0.0003860000000000003</v>
      </c>
      <c r="F195" s="6">
        <f t="shared" si="42"/>
        <v>565</v>
      </c>
      <c r="G195" s="6"/>
      <c r="H195" s="6"/>
      <c r="I195" s="6"/>
      <c r="J195" s="6"/>
      <c r="K195" s="6"/>
      <c r="L195" s="6"/>
      <c r="M195" s="6"/>
      <c r="N195" s="6"/>
      <c r="O195" s="6"/>
      <c r="P195" s="7"/>
      <c r="Q195" s="3">
        <f t="shared" si="37"/>
        <v>0.0003860000000000003</v>
      </c>
      <c r="R195" s="18">
        <v>1810</v>
      </c>
      <c r="S195" s="18">
        <f>VLOOKUP($W195,E$2:R$211,12,TRUE)+VLOOKUP($W195,E$2:R$211,14,TRUE)</f>
        <v>1970</v>
      </c>
      <c r="T195" s="18">
        <f>VLOOKUP(R195,M$2:Q$211,5,TRUE)</f>
        <v>0.00010000000000000003</v>
      </c>
      <c r="U195" s="18">
        <f>VLOOKUP($R195,F$2:Q$211,12,TRUE)</f>
        <v>0.0004179999999999999</v>
      </c>
      <c r="V195" s="18">
        <f>VLOOKUP(R195,P$2:Q$211,2,TRUE)</f>
        <v>9.600000000000002E-05</v>
      </c>
      <c r="W195" s="18">
        <f t="shared" si="38"/>
        <v>0.0005179999999999999</v>
      </c>
    </row>
    <row r="196" spans="2:23" ht="12.75">
      <c r="B196" s="5">
        <f t="shared" si="43"/>
        <v>1.9400000000000013</v>
      </c>
      <c r="C196" s="6">
        <v>23600</v>
      </c>
      <c r="D196" s="6">
        <v>23600</v>
      </c>
      <c r="E196" s="6">
        <f t="shared" si="41"/>
        <v>0.00038800000000000027</v>
      </c>
      <c r="F196" s="6">
        <f t="shared" si="42"/>
        <v>590</v>
      </c>
      <c r="G196" s="6"/>
      <c r="H196" s="6"/>
      <c r="I196" s="6"/>
      <c r="J196" s="6"/>
      <c r="K196" s="6"/>
      <c r="L196" s="6"/>
      <c r="M196" s="6"/>
      <c r="N196" s="6"/>
      <c r="O196" s="6"/>
      <c r="P196" s="7"/>
      <c r="Q196" s="3">
        <f t="shared" si="37"/>
        <v>0.00038800000000000027</v>
      </c>
      <c r="R196" s="18">
        <v>1820</v>
      </c>
      <c r="S196" s="18">
        <f>VLOOKUP($W196,E$2:R$211,12,TRUE)+VLOOKUP($W196,E$2:R$211,14,TRUE)</f>
        <v>1970</v>
      </c>
      <c r="T196" s="18">
        <f>VLOOKUP(R196,M$2:Q$211,5,TRUE)</f>
        <v>0.00010000000000000003</v>
      </c>
      <c r="U196" s="18">
        <f>VLOOKUP($R196,F$2:Q$211,12,TRUE)</f>
        <v>0.0004179999999999999</v>
      </c>
      <c r="V196" s="18">
        <f>VLOOKUP(R196,P$2:Q$211,2,TRUE)</f>
        <v>9.600000000000002E-05</v>
      </c>
      <c r="W196" s="18">
        <f t="shared" si="38"/>
        <v>0.0005179999999999999</v>
      </c>
    </row>
    <row r="197" spans="2:23" ht="12.75">
      <c r="B197" s="5">
        <f t="shared" si="43"/>
        <v>1.9500000000000013</v>
      </c>
      <c r="C197" s="6">
        <v>24600</v>
      </c>
      <c r="D197" s="6">
        <v>24600</v>
      </c>
      <c r="E197" s="6">
        <f t="shared" si="41"/>
        <v>0.0003900000000000003</v>
      </c>
      <c r="F197" s="6">
        <f t="shared" si="42"/>
        <v>615</v>
      </c>
      <c r="G197" s="6"/>
      <c r="H197" s="6"/>
      <c r="I197" s="6"/>
      <c r="J197" s="6"/>
      <c r="K197" s="6"/>
      <c r="L197" s="6"/>
      <c r="M197" s="6"/>
      <c r="N197" s="6"/>
      <c r="O197" s="6"/>
      <c r="P197" s="7"/>
      <c r="Q197" s="3">
        <f t="shared" si="37"/>
        <v>0.0003900000000000003</v>
      </c>
      <c r="R197" s="18">
        <v>1830</v>
      </c>
      <c r="S197" s="18">
        <f>VLOOKUP($W197,E$2:R$211,12,TRUE)+VLOOKUP($W197,E$2:R$211,14,TRUE)</f>
        <v>1970</v>
      </c>
      <c r="T197" s="18">
        <f>VLOOKUP(R197,M$2:Q$211,5,TRUE)</f>
        <v>0.00010000000000000003</v>
      </c>
      <c r="U197" s="18">
        <f>VLOOKUP($R197,F$2:Q$211,12,TRUE)</f>
        <v>0.0004179999999999999</v>
      </c>
      <c r="V197" s="18">
        <f>VLOOKUP(R197,P$2:Q$211,2,TRUE)</f>
        <v>9.600000000000002E-05</v>
      </c>
      <c r="W197" s="18">
        <f t="shared" si="38"/>
        <v>0.0005179999999999999</v>
      </c>
    </row>
    <row r="198" spans="2:23" ht="12.75">
      <c r="B198" s="5">
        <f t="shared" si="43"/>
        <v>1.9600000000000013</v>
      </c>
      <c r="C198" s="6">
        <v>25600</v>
      </c>
      <c r="D198" s="6">
        <v>25600</v>
      </c>
      <c r="E198" s="6">
        <f t="shared" si="41"/>
        <v>0.00039200000000000026</v>
      </c>
      <c r="F198" s="6">
        <f t="shared" si="42"/>
        <v>640</v>
      </c>
      <c r="G198" s="6"/>
      <c r="H198" s="6"/>
      <c r="I198" s="6"/>
      <c r="J198" s="6"/>
      <c r="K198" s="6"/>
      <c r="L198" s="6"/>
      <c r="M198" s="6"/>
      <c r="N198" s="6"/>
      <c r="O198" s="6"/>
      <c r="P198" s="7"/>
      <c r="Q198" s="3">
        <f t="shared" si="37"/>
        <v>0.00039200000000000026</v>
      </c>
      <c r="R198" s="18">
        <v>1840</v>
      </c>
      <c r="S198" s="18">
        <f>VLOOKUP($W198,E$2:R$211,12,TRUE)+VLOOKUP($W198,E$2:R$211,14,TRUE)</f>
        <v>1970</v>
      </c>
      <c r="T198" s="18">
        <f>VLOOKUP(R198,M$2:Q$211,5,TRUE)</f>
        <v>0.00010000000000000003</v>
      </c>
      <c r="U198" s="18">
        <f>VLOOKUP($R198,F$2:Q$211,12,TRUE)</f>
        <v>0.0004179999999999999</v>
      </c>
      <c r="V198" s="18">
        <f>VLOOKUP(R198,P$2:Q$211,2,TRUE)</f>
        <v>9.800000000000004E-05</v>
      </c>
      <c r="W198" s="18">
        <f t="shared" si="38"/>
        <v>0.0005179999999999999</v>
      </c>
    </row>
    <row r="199" spans="2:23" ht="12.75">
      <c r="B199" s="5">
        <f t="shared" si="43"/>
        <v>1.9700000000000013</v>
      </c>
      <c r="C199" s="6">
        <v>26800</v>
      </c>
      <c r="D199" s="6">
        <v>26800</v>
      </c>
      <c r="E199" s="6">
        <f t="shared" si="41"/>
        <v>0.0003940000000000003</v>
      </c>
      <c r="F199" s="6">
        <f t="shared" si="42"/>
        <v>670</v>
      </c>
      <c r="G199" s="6"/>
      <c r="H199" s="6"/>
      <c r="I199" s="6"/>
      <c r="J199" s="6"/>
      <c r="K199" s="6"/>
      <c r="L199" s="6"/>
      <c r="M199" s="6"/>
      <c r="N199" s="6"/>
      <c r="O199" s="6"/>
      <c r="P199" s="7"/>
      <c r="Q199" s="3">
        <f t="shared" si="37"/>
        <v>0.0003940000000000003</v>
      </c>
      <c r="R199" s="18">
        <v>1850</v>
      </c>
      <c r="S199" s="18">
        <f>VLOOKUP($W199,E$2:R$211,12,TRUE)+VLOOKUP($W199,E$2:R$211,14,TRUE)</f>
        <v>1970</v>
      </c>
      <c r="T199" s="18">
        <f>VLOOKUP(R199,M$2:Q$211,5,TRUE)</f>
        <v>0.00010000000000000003</v>
      </c>
      <c r="U199" s="18">
        <f>VLOOKUP($R199,F$2:Q$211,12,TRUE)</f>
        <v>0.0004179999999999999</v>
      </c>
      <c r="V199" s="18">
        <f>VLOOKUP(R199,P$2:Q$211,2,TRUE)</f>
        <v>9.800000000000004E-05</v>
      </c>
      <c r="W199" s="18">
        <f t="shared" si="38"/>
        <v>0.0005179999999999999</v>
      </c>
    </row>
    <row r="200" spans="2:23" ht="12.75">
      <c r="B200" s="5">
        <f t="shared" si="43"/>
        <v>1.9800000000000013</v>
      </c>
      <c r="C200" s="6">
        <v>28200</v>
      </c>
      <c r="D200" s="6">
        <v>28200</v>
      </c>
      <c r="E200" s="6">
        <f t="shared" si="41"/>
        <v>0.00039600000000000025</v>
      </c>
      <c r="F200" s="6">
        <f t="shared" si="42"/>
        <v>705</v>
      </c>
      <c r="G200" s="6"/>
      <c r="H200" s="6"/>
      <c r="I200" s="6"/>
      <c r="J200" s="6"/>
      <c r="K200" s="6"/>
      <c r="L200" s="6"/>
      <c r="M200" s="6"/>
      <c r="N200" s="6"/>
      <c r="O200" s="6"/>
      <c r="P200" s="7"/>
      <c r="Q200" s="3">
        <f t="shared" si="37"/>
        <v>0.00039600000000000025</v>
      </c>
      <c r="R200" s="18">
        <v>1860</v>
      </c>
      <c r="S200" s="18">
        <f>VLOOKUP($W200,E$2:R$211,12,TRUE)+VLOOKUP($W200,E$2:R$211,14,TRUE)</f>
        <v>1970</v>
      </c>
      <c r="T200" s="18">
        <f>VLOOKUP(R200,M$2:Q$211,5,TRUE)</f>
        <v>0.00010000000000000003</v>
      </c>
      <c r="U200" s="18">
        <f>VLOOKUP($R200,F$2:Q$211,12,TRUE)</f>
        <v>0.0004179999999999999</v>
      </c>
      <c r="V200" s="18">
        <f>VLOOKUP(R200,P$2:Q$211,2,TRUE)</f>
        <v>9.800000000000004E-05</v>
      </c>
      <c r="W200" s="18">
        <f t="shared" si="38"/>
        <v>0.0005179999999999999</v>
      </c>
    </row>
    <row r="201" spans="2:23" ht="12.75">
      <c r="B201" s="5">
        <f>B200+0.01</f>
        <v>1.9900000000000013</v>
      </c>
      <c r="C201" s="6">
        <v>29600</v>
      </c>
      <c r="D201" s="6">
        <v>29600</v>
      </c>
      <c r="E201" s="6">
        <f t="shared" si="41"/>
        <v>0.0003980000000000003</v>
      </c>
      <c r="F201" s="6">
        <f t="shared" si="42"/>
        <v>740</v>
      </c>
      <c r="G201" s="6"/>
      <c r="H201" s="6"/>
      <c r="I201" s="6"/>
      <c r="J201" s="6"/>
      <c r="K201" s="6"/>
      <c r="L201" s="6"/>
      <c r="M201" s="6"/>
      <c r="N201" s="6"/>
      <c r="O201" s="6"/>
      <c r="P201" s="7"/>
      <c r="Q201" s="3">
        <f t="shared" si="37"/>
        <v>0.0003980000000000003</v>
      </c>
      <c r="R201" s="18">
        <v>1870</v>
      </c>
      <c r="S201" s="18">
        <f>VLOOKUP($W201,E$2:R$211,12,TRUE)+VLOOKUP($W201,E$2:R$211,14,TRUE)</f>
        <v>1970</v>
      </c>
      <c r="T201" s="18">
        <f>VLOOKUP(R201,M$2:Q$211,5,TRUE)</f>
        <v>0.00010000000000000003</v>
      </c>
      <c r="U201" s="18">
        <f>VLOOKUP($R201,F$2:Q$211,12,TRUE)</f>
        <v>0.0004179999999999999</v>
      </c>
      <c r="V201" s="18">
        <f>VLOOKUP(R201,P$2:Q$211,2,TRUE)</f>
        <v>9.800000000000004E-05</v>
      </c>
      <c r="W201" s="18">
        <f t="shared" si="38"/>
        <v>0.0005179999999999999</v>
      </c>
    </row>
    <row r="202" spans="2:23" ht="12.75">
      <c r="B202" s="5">
        <f>B201+0.01</f>
        <v>2.0000000000000013</v>
      </c>
      <c r="C202" s="6">
        <v>31100</v>
      </c>
      <c r="D202" s="6">
        <v>31100</v>
      </c>
      <c r="E202" s="6">
        <f t="shared" si="41"/>
        <v>0.0004000000000000003</v>
      </c>
      <c r="F202" s="6">
        <f t="shared" si="42"/>
        <v>777.5</v>
      </c>
      <c r="G202" s="6"/>
      <c r="H202" s="6"/>
      <c r="I202" s="6"/>
      <c r="J202" s="6"/>
      <c r="K202" s="6"/>
      <c r="L202" s="6"/>
      <c r="M202" s="6"/>
      <c r="N202" s="6"/>
      <c r="O202" s="6"/>
      <c r="P202" s="7"/>
      <c r="Q202" s="3">
        <f t="shared" si="37"/>
        <v>0.0004000000000000003</v>
      </c>
      <c r="R202" s="18">
        <v>1880</v>
      </c>
      <c r="S202" s="18">
        <f>VLOOKUP($W202,E$2:R$211,12,TRUE)+VLOOKUP($W202,E$2:R$211,14,TRUE)</f>
        <v>1970</v>
      </c>
      <c r="T202" s="18">
        <f>VLOOKUP(R202,M$2:Q$211,5,TRUE)</f>
        <v>0.00010000000000000003</v>
      </c>
      <c r="U202" s="18">
        <f>VLOOKUP($R202,F$2:Q$211,12,TRUE)</f>
        <v>0.0004179999999999999</v>
      </c>
      <c r="V202" s="18">
        <f>VLOOKUP(R202,P$2:Q$211,2,TRUE)</f>
        <v>9.800000000000004E-05</v>
      </c>
      <c r="W202" s="18">
        <f t="shared" si="38"/>
        <v>0.0005179999999999999</v>
      </c>
    </row>
    <row r="203" spans="2:23" ht="12.75">
      <c r="B203" s="5">
        <f>B202+0.01</f>
        <v>2.010000000000001</v>
      </c>
      <c r="C203" s="6">
        <v>32500</v>
      </c>
      <c r="D203" s="6">
        <v>32500</v>
      </c>
      <c r="E203" s="6">
        <f t="shared" si="41"/>
        <v>0.0004020000000000003</v>
      </c>
      <c r="F203" s="6">
        <f t="shared" si="42"/>
        <v>812.5</v>
      </c>
      <c r="G203" s="6"/>
      <c r="H203" s="6"/>
      <c r="I203" s="6"/>
      <c r="J203" s="6"/>
      <c r="K203" s="6"/>
      <c r="L203" s="6"/>
      <c r="M203" s="6"/>
      <c r="N203" s="6"/>
      <c r="O203" s="6"/>
      <c r="P203" s="7"/>
      <c r="Q203" s="3">
        <f t="shared" si="37"/>
        <v>0.0004020000000000003</v>
      </c>
      <c r="R203" s="18">
        <v>1890</v>
      </c>
      <c r="S203" s="18">
        <f>VLOOKUP($W203,E$2:R$211,12,TRUE)+VLOOKUP($W203,E$2:R$211,14,TRUE)</f>
        <v>1970</v>
      </c>
      <c r="T203" s="18">
        <f>VLOOKUP(R203,M$2:Q$211,5,TRUE)</f>
        <v>0.00010000000000000003</v>
      </c>
      <c r="U203" s="18">
        <f>VLOOKUP($R203,F$2:Q$211,12,TRUE)</f>
        <v>0.0004179999999999999</v>
      </c>
      <c r="V203" s="18">
        <f>VLOOKUP(R203,P$2:Q$211,2,TRUE)</f>
        <v>9.800000000000004E-05</v>
      </c>
      <c r="W203" s="18">
        <f t="shared" si="38"/>
        <v>0.0005179999999999999</v>
      </c>
    </row>
    <row r="204" spans="2:23" ht="12.75">
      <c r="B204" s="5">
        <f aca="true" t="shared" si="44" ref="B204:B211">B203+0.01</f>
        <v>2.020000000000001</v>
      </c>
      <c r="C204" s="6">
        <v>34300</v>
      </c>
      <c r="D204" s="6">
        <v>34300</v>
      </c>
      <c r="E204" s="6">
        <f t="shared" si="41"/>
        <v>0.0004040000000000002</v>
      </c>
      <c r="F204" s="6">
        <f t="shared" si="42"/>
        <v>857.5</v>
      </c>
      <c r="G204" s="6"/>
      <c r="H204" s="6"/>
      <c r="I204" s="6"/>
      <c r="J204" s="6"/>
      <c r="K204" s="6"/>
      <c r="L204" s="6"/>
      <c r="M204" s="6"/>
      <c r="N204" s="6"/>
      <c r="O204" s="6"/>
      <c r="P204" s="7"/>
      <c r="Q204" s="3">
        <f t="shared" si="37"/>
        <v>0.0004040000000000002</v>
      </c>
      <c r="R204" s="18">
        <v>1900</v>
      </c>
      <c r="S204" s="18">
        <f>VLOOKUP($W204,E$2:R$211,12,TRUE)+VLOOKUP($W204,E$2:R$211,14,TRUE)</f>
        <v>1970</v>
      </c>
      <c r="T204" s="18">
        <f>VLOOKUP(R204,M$2:Q$211,5,TRUE)</f>
        <v>0.00010000000000000003</v>
      </c>
      <c r="U204" s="18">
        <f>VLOOKUP($R204,F$2:Q$211,12,TRUE)</f>
        <v>0.0004179999999999999</v>
      </c>
      <c r="V204" s="18">
        <f>VLOOKUP(R204,P$2:Q$211,2,TRUE)</f>
        <v>9.800000000000004E-05</v>
      </c>
      <c r="W204" s="18">
        <f t="shared" si="38"/>
        <v>0.0005179999999999999</v>
      </c>
    </row>
    <row r="205" spans="2:23" ht="12.75">
      <c r="B205" s="5">
        <f t="shared" si="44"/>
        <v>2.0300000000000007</v>
      </c>
      <c r="C205" s="6">
        <v>36500</v>
      </c>
      <c r="D205" s="6">
        <v>36500</v>
      </c>
      <c r="E205" s="6">
        <f t="shared" si="41"/>
        <v>0.00040600000000000017</v>
      </c>
      <c r="F205" s="6">
        <f t="shared" si="42"/>
        <v>912.5</v>
      </c>
      <c r="G205" s="6"/>
      <c r="H205" s="6"/>
      <c r="I205" s="6"/>
      <c r="J205" s="6"/>
      <c r="K205" s="6"/>
      <c r="L205" s="6"/>
      <c r="M205" s="6"/>
      <c r="N205" s="6"/>
      <c r="O205" s="6"/>
      <c r="P205" s="7"/>
      <c r="Q205" s="3">
        <f t="shared" si="37"/>
        <v>0.00040600000000000017</v>
      </c>
      <c r="R205" s="18">
        <v>1910</v>
      </c>
      <c r="S205" s="18">
        <f>VLOOKUP($W205,E$2:R$211,12,TRUE)+VLOOKUP($W205,E$2:R$211,14,TRUE)</f>
        <v>1970</v>
      </c>
      <c r="T205" s="18">
        <f>VLOOKUP(R205,M$2:Q$211,5,TRUE)</f>
        <v>0.00010000000000000003</v>
      </c>
      <c r="U205" s="18">
        <f>VLOOKUP($R205,F$2:Q$211,12,TRUE)</f>
        <v>0.0004179999999999999</v>
      </c>
      <c r="V205" s="18">
        <f>VLOOKUP(R205,P$2:Q$211,2,TRUE)</f>
        <v>9.800000000000004E-05</v>
      </c>
      <c r="W205" s="18">
        <f t="shared" si="38"/>
        <v>0.0005179999999999999</v>
      </c>
    </row>
    <row r="206" spans="2:23" ht="12.75">
      <c r="B206" s="5">
        <f t="shared" si="44"/>
        <v>2.0400000000000005</v>
      </c>
      <c r="C206" s="6">
        <v>39000</v>
      </c>
      <c r="D206" s="6">
        <v>39000</v>
      </c>
      <c r="E206" s="6">
        <f t="shared" si="41"/>
        <v>0.00040800000000000016</v>
      </c>
      <c r="F206" s="6">
        <f t="shared" si="42"/>
        <v>975</v>
      </c>
      <c r="G206" s="6"/>
      <c r="H206" s="6"/>
      <c r="I206" s="6"/>
      <c r="J206" s="6"/>
      <c r="K206" s="6"/>
      <c r="L206" s="6"/>
      <c r="M206" s="6"/>
      <c r="N206" s="6"/>
      <c r="O206" s="6"/>
      <c r="P206" s="7"/>
      <c r="Q206" s="3">
        <f t="shared" si="37"/>
        <v>0.00040800000000000016</v>
      </c>
      <c r="R206" s="18">
        <v>1920</v>
      </c>
      <c r="S206" s="18">
        <f>VLOOKUP($W206,E$2:R$211,12,TRUE)+VLOOKUP($W206,E$2:R$211,14,TRUE)</f>
        <v>1970</v>
      </c>
      <c r="T206" s="18">
        <f>VLOOKUP(R206,M$2:Q$211,5,TRUE)</f>
        <v>0.00010000000000000003</v>
      </c>
      <c r="U206" s="18">
        <f>VLOOKUP($R206,F$2:Q$211,12,TRUE)</f>
        <v>0.0004179999999999999</v>
      </c>
      <c r="V206" s="18">
        <f>VLOOKUP(R206,P$2:Q$211,2,TRUE)</f>
        <v>9.800000000000004E-05</v>
      </c>
      <c r="W206" s="18">
        <f t="shared" si="38"/>
        <v>0.0005179999999999999</v>
      </c>
    </row>
    <row r="207" spans="2:23" ht="12.75">
      <c r="B207" s="5">
        <f t="shared" si="44"/>
        <v>2.0500000000000003</v>
      </c>
      <c r="C207" s="6">
        <v>42000</v>
      </c>
      <c r="D207" s="6">
        <v>42000</v>
      </c>
      <c r="E207" s="6">
        <f t="shared" si="41"/>
        <v>0.0004100000000000001</v>
      </c>
      <c r="F207" s="6">
        <f t="shared" si="42"/>
        <v>1050</v>
      </c>
      <c r="G207" s="6"/>
      <c r="H207" s="6"/>
      <c r="I207" s="6"/>
      <c r="J207" s="6"/>
      <c r="K207" s="6"/>
      <c r="L207" s="6"/>
      <c r="M207" s="6"/>
      <c r="N207" s="6"/>
      <c r="O207" s="6"/>
      <c r="P207" s="7"/>
      <c r="Q207" s="3">
        <f>B207*20*10^-5</f>
        <v>0.0004100000000000001</v>
      </c>
      <c r="R207" s="18">
        <v>1930</v>
      </c>
      <c r="S207" s="18">
        <f>VLOOKUP($W207,E$2:R$211,12,TRUE)+VLOOKUP($W207,E$2:R$211,14,TRUE)</f>
        <v>1970</v>
      </c>
      <c r="T207" s="18">
        <f>VLOOKUP(R207,M$2:Q$211,5,TRUE)</f>
        <v>0.00010000000000000003</v>
      </c>
      <c r="U207" s="18">
        <f>VLOOKUP($R207,F$2:Q$211,12,TRUE)</f>
        <v>0.0004179999999999999</v>
      </c>
      <c r="V207" s="18">
        <f>VLOOKUP(R207,P$2:Q$211,2,TRUE)</f>
        <v>9.800000000000004E-05</v>
      </c>
      <c r="W207" s="18">
        <f>T207+U207</f>
        <v>0.0005179999999999999</v>
      </c>
    </row>
    <row r="208" spans="2:23" ht="12.75">
      <c r="B208" s="5">
        <f t="shared" si="44"/>
        <v>2.06</v>
      </c>
      <c r="C208" s="6">
        <v>45500</v>
      </c>
      <c r="D208" s="6">
        <v>45500</v>
      </c>
      <c r="E208" s="6">
        <f t="shared" si="41"/>
        <v>0.00041200000000000004</v>
      </c>
      <c r="F208" s="6">
        <f t="shared" si="42"/>
        <v>1137.5</v>
      </c>
      <c r="G208" s="6"/>
      <c r="H208" s="6"/>
      <c r="I208" s="6"/>
      <c r="J208" s="6"/>
      <c r="K208" s="6"/>
      <c r="L208" s="6"/>
      <c r="M208" s="6"/>
      <c r="N208" s="6"/>
      <c r="O208" s="6"/>
      <c r="P208" s="7"/>
      <c r="Q208" s="3">
        <f>B208*20*10^-5</f>
        <v>0.00041200000000000004</v>
      </c>
      <c r="R208" s="18">
        <v>1940</v>
      </c>
      <c r="S208" s="18">
        <f>VLOOKUP($W208,E$2:R$211,12,TRUE)+VLOOKUP($W208,E$2:R$211,14,TRUE)</f>
        <v>1970</v>
      </c>
      <c r="T208" s="18">
        <f>VLOOKUP(R208,M$2:Q$211,5,TRUE)</f>
        <v>0.00010000000000000003</v>
      </c>
      <c r="U208" s="18">
        <f>VLOOKUP($R208,F$2:Q$211,12,TRUE)</f>
        <v>0.0004179999999999999</v>
      </c>
      <c r="V208" s="18">
        <f>VLOOKUP(R208,P$2:Q$211,2,TRUE)</f>
        <v>9.800000000000004E-05</v>
      </c>
      <c r="W208" s="18">
        <f>T208+U208</f>
        <v>0.0005179999999999999</v>
      </c>
    </row>
    <row r="209" spans="2:23" ht="12.75">
      <c r="B209" s="5">
        <f t="shared" si="44"/>
        <v>2.07</v>
      </c>
      <c r="C209" s="6">
        <v>49500</v>
      </c>
      <c r="D209" s="6">
        <v>49500</v>
      </c>
      <c r="E209" s="6">
        <f t="shared" si="41"/>
        <v>0.00041400000000000003</v>
      </c>
      <c r="F209" s="6">
        <f t="shared" si="42"/>
        <v>1237.5</v>
      </c>
      <c r="G209" s="6"/>
      <c r="H209" s="6"/>
      <c r="I209" s="6"/>
      <c r="J209" s="6"/>
      <c r="K209" s="6"/>
      <c r="L209" s="6"/>
      <c r="M209" s="6"/>
      <c r="N209" s="6"/>
      <c r="O209" s="6"/>
      <c r="P209" s="7"/>
      <c r="Q209" s="3">
        <f>B209*20*10^-5</f>
        <v>0.00041400000000000003</v>
      </c>
      <c r="R209" s="18">
        <v>1950</v>
      </c>
      <c r="S209" s="18">
        <f>VLOOKUP($W209,E$2:R$211,12,TRUE)+VLOOKUP($W209,E$2:R$211,14,TRUE)</f>
        <v>1970</v>
      </c>
      <c r="T209" s="18">
        <f>VLOOKUP(R209,M$2:Q$211,5,TRUE)</f>
        <v>0.00010000000000000003</v>
      </c>
      <c r="U209" s="18">
        <f>VLOOKUP($R209,F$2:Q$211,12,TRUE)</f>
        <v>0.0004179999999999999</v>
      </c>
      <c r="V209" s="18">
        <f>VLOOKUP(R209,P$2:Q$211,2,TRUE)</f>
        <v>9.800000000000004E-05</v>
      </c>
      <c r="W209" s="18">
        <f>T209+U209</f>
        <v>0.0005179999999999999</v>
      </c>
    </row>
    <row r="210" spans="2:23" ht="12.75">
      <c r="B210" s="5">
        <f t="shared" si="44"/>
        <v>2.0799999999999996</v>
      </c>
      <c r="C210" s="6">
        <v>54500</v>
      </c>
      <c r="D210" s="6">
        <v>54500</v>
      </c>
      <c r="E210" s="6">
        <f t="shared" si="41"/>
        <v>0.000416</v>
      </c>
      <c r="F210" s="6">
        <f t="shared" si="42"/>
        <v>1362.5</v>
      </c>
      <c r="G210" s="6"/>
      <c r="H210" s="6"/>
      <c r="I210" s="6"/>
      <c r="J210" s="6"/>
      <c r="K210" s="6"/>
      <c r="L210" s="6"/>
      <c r="M210" s="6"/>
      <c r="N210" s="6"/>
      <c r="O210" s="6"/>
      <c r="P210" s="7"/>
      <c r="Q210" s="3">
        <f>B210*20*10^-5</f>
        <v>0.000416</v>
      </c>
      <c r="R210" s="18">
        <v>1960</v>
      </c>
      <c r="S210" s="18">
        <f>VLOOKUP($W210,E$2:R$211,12,TRUE)+VLOOKUP($W210,E$2:R$211,14,TRUE)</f>
        <v>1970</v>
      </c>
      <c r="T210" s="18">
        <f>VLOOKUP(R210,M$2:Q$211,5,TRUE)</f>
        <v>0.00010000000000000003</v>
      </c>
      <c r="U210" s="18">
        <f>VLOOKUP($R210,F$2:Q$211,12,TRUE)</f>
        <v>0.0004179999999999999</v>
      </c>
      <c r="V210" s="18">
        <f>VLOOKUP(R210,P$2:Q$211,2,TRUE)</f>
        <v>9.800000000000004E-05</v>
      </c>
      <c r="W210" s="18">
        <f>T210+U210</f>
        <v>0.0005179999999999999</v>
      </c>
    </row>
    <row r="211" spans="2:23" ht="12.75">
      <c r="B211" s="8">
        <f t="shared" si="44"/>
        <v>2.0899999999999994</v>
      </c>
      <c r="C211" s="9">
        <v>59500</v>
      </c>
      <c r="D211" s="9">
        <v>59500</v>
      </c>
      <c r="E211" s="9">
        <f t="shared" si="41"/>
        <v>0.0004179999999999999</v>
      </c>
      <c r="F211" s="9">
        <f t="shared" si="42"/>
        <v>1487.5</v>
      </c>
      <c r="G211" s="9"/>
      <c r="H211" s="9"/>
      <c r="I211" s="9"/>
      <c r="J211" s="9"/>
      <c r="K211" s="9"/>
      <c r="L211" s="9"/>
      <c r="M211" s="9"/>
      <c r="N211" s="9"/>
      <c r="O211" s="9"/>
      <c r="P211" s="10"/>
      <c r="Q211" s="3">
        <f>B211*20*10^-5</f>
        <v>0.0004179999999999999</v>
      </c>
      <c r="R211" s="18">
        <v>1970</v>
      </c>
      <c r="S211" s="18">
        <f>VLOOKUP($W211,E$2:R$211,12,TRUE)+VLOOKUP($W211,E$2:R$211,14,TRUE)</f>
        <v>1970</v>
      </c>
      <c r="T211" s="18">
        <f>VLOOKUP(R211,M$2:Q$211,5,TRUE)</f>
        <v>0.00010200000000000004</v>
      </c>
      <c r="U211" s="18">
        <f>VLOOKUP($R211,F$2:Q$211,12,TRUE)</f>
        <v>0.0004179999999999999</v>
      </c>
      <c r="V211" s="18">
        <f>VLOOKUP(R211,P$2:Q$211,2,TRUE)</f>
        <v>9.800000000000004E-05</v>
      </c>
      <c r="W211" s="18">
        <f>T211+U211</f>
        <v>0.00052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Женя</cp:lastModifiedBy>
  <dcterms:created xsi:type="dcterms:W3CDTF">1996-10-08T23:32:33Z</dcterms:created>
  <dcterms:modified xsi:type="dcterms:W3CDTF">2007-05-27T20:12:42Z</dcterms:modified>
  <cp:category/>
  <cp:version/>
  <cp:contentType/>
  <cp:contentStatus/>
</cp:coreProperties>
</file>